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240" yWindow="20" windowWidth="25180" windowHeight="14920" activeTab="10"/>
  </bookViews>
  <sheets>
    <sheet name="Engagés" sheetId="8" r:id="rId1"/>
    <sheet name="E1 S1" sheetId="9" r:id="rId2"/>
    <sheet name="E1 S2" sheetId="12" r:id="rId3"/>
    <sheet name="Etape 1," sheetId="14" state="hidden" r:id="rId4"/>
    <sheet name="Etape 1" sheetId="15" r:id="rId5"/>
    <sheet name="E2 S1" sheetId="16" r:id="rId6"/>
    <sheet name="E2 S2" sheetId="17" r:id="rId7"/>
    <sheet name="Etape 2," sheetId="18" state="hidden" r:id="rId8"/>
    <sheet name="Etape 2" sheetId="24" r:id="rId9"/>
    <sheet name="Etapes 1, 2" sheetId="20" state="hidden" r:id="rId10"/>
    <sheet name="Classement Général" sheetId="23" r:id="rId11"/>
    <sheet name="Remise des prix" sheetId="21" r:id="rId12"/>
  </sheets>
  <definedNames>
    <definedName name="_xlnm.Print_Area" localSheetId="0">Engagés!$B$1:$R$12</definedName>
    <definedName name="_xlnm.Print_Area" localSheetId="3">'Etape 1,'!$A$1:$L$15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6" l="1"/>
  <c r="G15" i="16"/>
  <c r="J15" i="16"/>
  <c r="K15" i="16"/>
  <c r="N15" i="16"/>
  <c r="O15" i="16"/>
  <c r="R15" i="16"/>
  <c r="S15" i="16"/>
  <c r="V15" i="16"/>
  <c r="W15" i="16"/>
  <c r="Z15" i="16"/>
  <c r="AA15" i="16"/>
  <c r="AD15" i="16"/>
  <c r="AE15" i="16"/>
  <c r="AH15" i="16"/>
  <c r="AI15" i="16"/>
  <c r="AL15" i="16"/>
  <c r="F9" i="24"/>
  <c r="F15" i="17"/>
  <c r="G15" i="17"/>
  <c r="J15" i="17"/>
  <c r="K15" i="17"/>
  <c r="N15" i="17"/>
  <c r="O15" i="17"/>
  <c r="R15" i="17"/>
  <c r="I9" i="24"/>
  <c r="L9" i="24"/>
  <c r="AK15" i="16"/>
  <c r="E9" i="24"/>
  <c r="Q15" i="17"/>
  <c r="H9" i="24"/>
  <c r="K9" i="24"/>
  <c r="D9" i="24"/>
  <c r="G9" i="24"/>
  <c r="J9" i="24"/>
  <c r="F14" i="16"/>
  <c r="G14" i="16"/>
  <c r="J14" i="16"/>
  <c r="K14" i="16"/>
  <c r="N14" i="16"/>
  <c r="O14" i="16"/>
  <c r="R14" i="16"/>
  <c r="S14" i="16"/>
  <c r="V14" i="16"/>
  <c r="W14" i="16"/>
  <c r="Z14" i="16"/>
  <c r="AA14" i="16"/>
  <c r="AD14" i="16"/>
  <c r="AE14" i="16"/>
  <c r="AH14" i="16"/>
  <c r="AI14" i="16"/>
  <c r="AL14" i="16"/>
  <c r="F12" i="24"/>
  <c r="F14" i="17"/>
  <c r="G14" i="17"/>
  <c r="J14" i="17"/>
  <c r="K14" i="17"/>
  <c r="N14" i="17"/>
  <c r="O14" i="17"/>
  <c r="R14" i="17"/>
  <c r="I12" i="24"/>
  <c r="L12" i="24"/>
  <c r="AK14" i="16"/>
  <c r="E12" i="24"/>
  <c r="Q14" i="17"/>
  <c r="H12" i="24"/>
  <c r="K12" i="24"/>
  <c r="D12" i="24"/>
  <c r="G12" i="24"/>
  <c r="J12" i="24"/>
  <c r="F13" i="16"/>
  <c r="G13" i="16"/>
  <c r="J13" i="16"/>
  <c r="K13" i="16"/>
  <c r="N13" i="16"/>
  <c r="O13" i="16"/>
  <c r="R13" i="16"/>
  <c r="S13" i="16"/>
  <c r="V13" i="16"/>
  <c r="W13" i="16"/>
  <c r="Z13" i="16"/>
  <c r="AA13" i="16"/>
  <c r="AD13" i="16"/>
  <c r="AE13" i="16"/>
  <c r="AH13" i="16"/>
  <c r="AI13" i="16"/>
  <c r="AL13" i="16"/>
  <c r="F11" i="24"/>
  <c r="F13" i="17"/>
  <c r="G13" i="17"/>
  <c r="J13" i="17"/>
  <c r="K13" i="17"/>
  <c r="N13" i="17"/>
  <c r="O13" i="17"/>
  <c r="R13" i="17"/>
  <c r="I11" i="24"/>
  <c r="L11" i="24"/>
  <c r="AK13" i="16"/>
  <c r="E11" i="24"/>
  <c r="Q13" i="17"/>
  <c r="H11" i="24"/>
  <c r="K11" i="24"/>
  <c r="D11" i="24"/>
  <c r="G11" i="24"/>
  <c r="J11" i="24"/>
  <c r="F12" i="16"/>
  <c r="G12" i="16"/>
  <c r="J12" i="16"/>
  <c r="K12" i="16"/>
  <c r="N12" i="16"/>
  <c r="O12" i="16"/>
  <c r="R12" i="16"/>
  <c r="S12" i="16"/>
  <c r="V12" i="16"/>
  <c r="W12" i="16"/>
  <c r="Z12" i="16"/>
  <c r="AA12" i="16"/>
  <c r="AD12" i="16"/>
  <c r="AE12" i="16"/>
  <c r="AH12" i="16"/>
  <c r="AI12" i="16"/>
  <c r="AL12" i="16"/>
  <c r="F14" i="24"/>
  <c r="F12" i="17"/>
  <c r="G12" i="17"/>
  <c r="J12" i="17"/>
  <c r="K12" i="17"/>
  <c r="N12" i="17"/>
  <c r="O12" i="17"/>
  <c r="R12" i="17"/>
  <c r="I14" i="24"/>
  <c r="L14" i="24"/>
  <c r="AK12" i="16"/>
  <c r="E14" i="24"/>
  <c r="Q12" i="17"/>
  <c r="H14" i="24"/>
  <c r="K14" i="24"/>
  <c r="D14" i="24"/>
  <c r="G14" i="24"/>
  <c r="J14" i="24"/>
  <c r="F11" i="16"/>
  <c r="G11" i="16"/>
  <c r="J11" i="16"/>
  <c r="K11" i="16"/>
  <c r="N11" i="16"/>
  <c r="O11" i="16"/>
  <c r="R11" i="16"/>
  <c r="S11" i="16"/>
  <c r="V11" i="16"/>
  <c r="W11" i="16"/>
  <c r="Z11" i="16"/>
  <c r="AA11" i="16"/>
  <c r="AD11" i="16"/>
  <c r="AE11" i="16"/>
  <c r="AH11" i="16"/>
  <c r="AI11" i="16"/>
  <c r="AL11" i="16"/>
  <c r="F15" i="24"/>
  <c r="F11" i="17"/>
  <c r="G11" i="17"/>
  <c r="J11" i="17"/>
  <c r="K11" i="17"/>
  <c r="N11" i="17"/>
  <c r="O11" i="17"/>
  <c r="R11" i="17"/>
  <c r="I15" i="24"/>
  <c r="L15" i="24"/>
  <c r="AK11" i="16"/>
  <c r="E15" i="24"/>
  <c r="Q11" i="17"/>
  <c r="H15" i="24"/>
  <c r="K15" i="24"/>
  <c r="D15" i="24"/>
  <c r="G15" i="24"/>
  <c r="J15" i="24"/>
  <c r="F10" i="16"/>
  <c r="G10" i="16"/>
  <c r="J10" i="16"/>
  <c r="K10" i="16"/>
  <c r="N10" i="16"/>
  <c r="O10" i="16"/>
  <c r="R10" i="16"/>
  <c r="S10" i="16"/>
  <c r="V10" i="16"/>
  <c r="W10" i="16"/>
  <c r="Z10" i="16"/>
  <c r="AA10" i="16"/>
  <c r="AD10" i="16"/>
  <c r="AE10" i="16"/>
  <c r="AH10" i="16"/>
  <c r="AI10" i="16"/>
  <c r="AL10" i="16"/>
  <c r="F13" i="24"/>
  <c r="F10" i="17"/>
  <c r="G10" i="17"/>
  <c r="J10" i="17"/>
  <c r="K10" i="17"/>
  <c r="N10" i="17"/>
  <c r="O10" i="17"/>
  <c r="R10" i="17"/>
  <c r="I13" i="24"/>
  <c r="L13" i="24"/>
  <c r="AK10" i="16"/>
  <c r="E13" i="24"/>
  <c r="Q10" i="17"/>
  <c r="H13" i="24"/>
  <c r="K13" i="24"/>
  <c r="D13" i="24"/>
  <c r="G13" i="24"/>
  <c r="J13" i="24"/>
  <c r="F9" i="16"/>
  <c r="G9" i="16"/>
  <c r="J9" i="16"/>
  <c r="K9" i="16"/>
  <c r="N9" i="16"/>
  <c r="O9" i="16"/>
  <c r="R9" i="16"/>
  <c r="S9" i="16"/>
  <c r="V9" i="16"/>
  <c r="W9" i="16"/>
  <c r="Z9" i="16"/>
  <c r="AA9" i="16"/>
  <c r="AD9" i="16"/>
  <c r="AE9" i="16"/>
  <c r="AH9" i="16"/>
  <c r="AI9" i="16"/>
  <c r="AL9" i="16"/>
  <c r="F10" i="24"/>
  <c r="F9" i="17"/>
  <c r="G9" i="17"/>
  <c r="J9" i="17"/>
  <c r="K9" i="17"/>
  <c r="N9" i="17"/>
  <c r="O9" i="17"/>
  <c r="R9" i="17"/>
  <c r="I10" i="24"/>
  <c r="L10" i="24"/>
  <c r="AK9" i="16"/>
  <c r="E10" i="24"/>
  <c r="Q9" i="17"/>
  <c r="H10" i="24"/>
  <c r="K10" i="24"/>
  <c r="D10" i="24"/>
  <c r="G10" i="24"/>
  <c r="J10" i="24"/>
  <c r="D9" i="14"/>
  <c r="G9" i="14"/>
  <c r="J9" i="14"/>
  <c r="D9" i="20"/>
  <c r="D9" i="18"/>
  <c r="G9" i="18"/>
  <c r="J9" i="18"/>
  <c r="G9" i="20"/>
  <c r="J9" i="20"/>
  <c r="O10" i="21"/>
  <c r="D10" i="14"/>
  <c r="G10" i="14"/>
  <c r="J10" i="14"/>
  <c r="D10" i="20"/>
  <c r="D10" i="18"/>
  <c r="G10" i="18"/>
  <c r="J10" i="18"/>
  <c r="G10" i="20"/>
  <c r="J10" i="20"/>
  <c r="O9" i="21"/>
  <c r="D11" i="14"/>
  <c r="G11" i="14"/>
  <c r="J11" i="14"/>
  <c r="D11" i="20"/>
  <c r="D11" i="18"/>
  <c r="G11" i="18"/>
  <c r="J11" i="18"/>
  <c r="G11" i="20"/>
  <c r="J11" i="20"/>
  <c r="O12" i="21"/>
  <c r="D12" i="14"/>
  <c r="G12" i="14"/>
  <c r="J12" i="14"/>
  <c r="D12" i="20"/>
  <c r="D12" i="18"/>
  <c r="G12" i="18"/>
  <c r="J12" i="18"/>
  <c r="G12" i="20"/>
  <c r="J12" i="20"/>
  <c r="O13" i="21"/>
  <c r="D13" i="14"/>
  <c r="G13" i="14"/>
  <c r="J13" i="14"/>
  <c r="D13" i="20"/>
  <c r="D13" i="18"/>
  <c r="G13" i="18"/>
  <c r="J13" i="18"/>
  <c r="G13" i="20"/>
  <c r="J13" i="20"/>
  <c r="O8" i="21"/>
  <c r="D14" i="14"/>
  <c r="G14" i="14"/>
  <c r="J14" i="14"/>
  <c r="D14" i="20"/>
  <c r="D14" i="18"/>
  <c r="G14" i="18"/>
  <c r="J14" i="18"/>
  <c r="G14" i="20"/>
  <c r="J14" i="20"/>
  <c r="O11" i="21"/>
  <c r="D15" i="14"/>
  <c r="G15" i="14"/>
  <c r="J15" i="14"/>
  <c r="D15" i="20"/>
  <c r="D15" i="18"/>
  <c r="G15" i="18"/>
  <c r="J15" i="18"/>
  <c r="G15" i="20"/>
  <c r="J15" i="20"/>
  <c r="O7" i="21"/>
  <c r="G9" i="23"/>
  <c r="E15" i="18"/>
  <c r="H15" i="18"/>
  <c r="K15" i="18"/>
  <c r="H9" i="23"/>
  <c r="H15" i="20"/>
  <c r="H13" i="18"/>
  <c r="F10" i="12"/>
  <c r="J10" i="12"/>
  <c r="N10" i="12"/>
  <c r="Q10" i="12"/>
  <c r="F11" i="12"/>
  <c r="J11" i="12"/>
  <c r="N11" i="12"/>
  <c r="Q11" i="12"/>
  <c r="F12" i="12"/>
  <c r="J12" i="12"/>
  <c r="N12" i="12"/>
  <c r="Q12" i="12"/>
  <c r="F13" i="12"/>
  <c r="J13" i="12"/>
  <c r="N13" i="12"/>
  <c r="Q13" i="12"/>
  <c r="F14" i="12"/>
  <c r="J14" i="12"/>
  <c r="N14" i="12"/>
  <c r="Q14" i="12"/>
  <c r="F15" i="12"/>
  <c r="J15" i="12"/>
  <c r="N15" i="12"/>
  <c r="Q15" i="12"/>
  <c r="F9" i="12"/>
  <c r="J9" i="12"/>
  <c r="N9" i="12"/>
  <c r="Q9" i="12"/>
  <c r="G15" i="12"/>
  <c r="K15" i="12"/>
  <c r="O15" i="12"/>
  <c r="R15" i="12"/>
  <c r="D9" i="15"/>
  <c r="F15" i="9"/>
  <c r="G15" i="9"/>
  <c r="J15" i="9"/>
  <c r="K15" i="9"/>
  <c r="N15" i="9"/>
  <c r="O15" i="9"/>
  <c r="R15" i="9"/>
  <c r="S15" i="9"/>
  <c r="V15" i="9"/>
  <c r="W15" i="9"/>
  <c r="Z15" i="9"/>
  <c r="AA15" i="9"/>
  <c r="AD15" i="9"/>
  <c r="AE15" i="9"/>
  <c r="AH15" i="9"/>
  <c r="AI15" i="9"/>
  <c r="H10" i="18"/>
  <c r="O14" i="12"/>
  <c r="O13" i="12"/>
  <c r="G13" i="12"/>
  <c r="K13" i="12"/>
  <c r="R13" i="12"/>
  <c r="O12" i="12"/>
  <c r="O11" i="12"/>
  <c r="G11" i="12"/>
  <c r="K11" i="12"/>
  <c r="R11" i="12"/>
  <c r="O10" i="12"/>
  <c r="O9" i="12"/>
  <c r="AH14" i="9"/>
  <c r="AI14" i="9"/>
  <c r="AD14" i="9"/>
  <c r="AE14" i="9"/>
  <c r="Z14" i="9"/>
  <c r="AA14" i="9"/>
  <c r="V14" i="9"/>
  <c r="W14" i="9"/>
  <c r="AH13" i="9"/>
  <c r="AI13" i="9"/>
  <c r="AD13" i="9"/>
  <c r="AE13" i="9"/>
  <c r="Z13" i="9"/>
  <c r="AA13" i="9"/>
  <c r="V13" i="9"/>
  <c r="W13" i="9"/>
  <c r="AH12" i="9"/>
  <c r="AI12" i="9"/>
  <c r="AD12" i="9"/>
  <c r="AE12" i="9"/>
  <c r="Z12" i="9"/>
  <c r="AA12" i="9"/>
  <c r="V12" i="9"/>
  <c r="W12" i="9"/>
  <c r="AH11" i="9"/>
  <c r="AI11" i="9"/>
  <c r="AD11" i="9"/>
  <c r="AE11" i="9"/>
  <c r="Z11" i="9"/>
  <c r="AA11" i="9"/>
  <c r="V11" i="9"/>
  <c r="W11" i="9"/>
  <c r="AH10" i="9"/>
  <c r="AI10" i="9"/>
  <c r="AD10" i="9"/>
  <c r="AE10" i="9"/>
  <c r="Z10" i="9"/>
  <c r="AA10" i="9"/>
  <c r="V10" i="9"/>
  <c r="W10" i="9"/>
  <c r="AH9" i="9"/>
  <c r="AI9" i="9"/>
  <c r="AD9" i="9"/>
  <c r="AE9" i="9"/>
  <c r="Z9" i="9"/>
  <c r="AA9" i="9"/>
  <c r="V9" i="9"/>
  <c r="W9" i="9"/>
  <c r="D15" i="15"/>
  <c r="D13" i="15"/>
  <c r="K14" i="12"/>
  <c r="H14" i="14"/>
  <c r="G14" i="12"/>
  <c r="R14" i="12"/>
  <c r="K12" i="12"/>
  <c r="G12" i="12"/>
  <c r="R12" i="12"/>
  <c r="K10" i="12"/>
  <c r="G10" i="12"/>
  <c r="R10" i="12"/>
  <c r="K9" i="12"/>
  <c r="G9" i="12"/>
  <c r="R9" i="12"/>
  <c r="F10" i="9"/>
  <c r="J10" i="9"/>
  <c r="N10" i="9"/>
  <c r="R10" i="9"/>
  <c r="AK10" i="9"/>
  <c r="K10" i="9"/>
  <c r="O10" i="9"/>
  <c r="S10" i="9"/>
  <c r="F11" i="9"/>
  <c r="J11" i="9"/>
  <c r="N11" i="9"/>
  <c r="R11" i="9"/>
  <c r="AK11" i="9"/>
  <c r="K11" i="9"/>
  <c r="S11" i="9"/>
  <c r="F12" i="9"/>
  <c r="G12" i="9"/>
  <c r="J12" i="9"/>
  <c r="K12" i="9"/>
  <c r="N12" i="9"/>
  <c r="O12" i="9"/>
  <c r="R12" i="9"/>
  <c r="S12" i="9"/>
  <c r="F13" i="9"/>
  <c r="G13" i="9"/>
  <c r="J13" i="9"/>
  <c r="K13" i="9"/>
  <c r="N13" i="9"/>
  <c r="O13" i="9"/>
  <c r="R13" i="9"/>
  <c r="S13" i="9"/>
  <c r="F14" i="9"/>
  <c r="G14" i="9"/>
  <c r="J14" i="9"/>
  <c r="K14" i="9"/>
  <c r="N14" i="9"/>
  <c r="O14" i="9"/>
  <c r="R14" i="9"/>
  <c r="S14" i="9"/>
  <c r="N9" i="9"/>
  <c r="O9" i="9"/>
  <c r="R9" i="9"/>
  <c r="S9" i="9"/>
  <c r="J9" i="9"/>
  <c r="K9" i="9"/>
  <c r="F9" i="9"/>
  <c r="G9" i="9"/>
  <c r="G12" i="23"/>
  <c r="I15" i="18"/>
  <c r="I14" i="18"/>
  <c r="F15" i="18"/>
  <c r="AL9" i="9"/>
  <c r="AL12" i="9"/>
  <c r="AL13" i="9"/>
  <c r="F13" i="14"/>
  <c r="AL15" i="9"/>
  <c r="F15" i="14"/>
  <c r="AL14" i="9"/>
  <c r="F14" i="14"/>
  <c r="AK9" i="9"/>
  <c r="G11" i="9"/>
  <c r="AK15" i="9"/>
  <c r="E15" i="14"/>
  <c r="AK13" i="9"/>
  <c r="E13" i="14"/>
  <c r="H13" i="14"/>
  <c r="K13" i="14"/>
  <c r="D9" i="23"/>
  <c r="J9" i="23"/>
  <c r="AK14" i="9"/>
  <c r="AK12" i="9"/>
  <c r="E12" i="14"/>
  <c r="H11" i="18"/>
  <c r="H9" i="18"/>
  <c r="H14" i="18"/>
  <c r="G10" i="23"/>
  <c r="I10" i="18"/>
  <c r="H12" i="18"/>
  <c r="I12" i="18"/>
  <c r="I13" i="18"/>
  <c r="I9" i="18"/>
  <c r="I11" i="18"/>
  <c r="G13" i="23"/>
  <c r="G11" i="23"/>
  <c r="G14" i="23"/>
  <c r="E9" i="18"/>
  <c r="F10" i="18"/>
  <c r="E12" i="18"/>
  <c r="F13" i="18"/>
  <c r="F14" i="18"/>
  <c r="G15" i="23"/>
  <c r="F11" i="18"/>
  <c r="E13" i="18"/>
  <c r="K13" i="18"/>
  <c r="E10" i="18"/>
  <c r="K10" i="18"/>
  <c r="E14" i="18"/>
  <c r="E11" i="18"/>
  <c r="K11" i="18"/>
  <c r="I12" i="14"/>
  <c r="I10" i="14"/>
  <c r="I11" i="14"/>
  <c r="I9" i="14"/>
  <c r="I13" i="14"/>
  <c r="I14" i="14"/>
  <c r="I15" i="14"/>
  <c r="L15" i="14"/>
  <c r="H12" i="14"/>
  <c r="K12" i="14"/>
  <c r="E15" i="15"/>
  <c r="H10" i="14"/>
  <c r="H15" i="14"/>
  <c r="K15" i="14"/>
  <c r="H9" i="14"/>
  <c r="H11" i="14"/>
  <c r="D11" i="15"/>
  <c r="D11" i="23"/>
  <c r="D12" i="15"/>
  <c r="D12" i="23"/>
  <c r="J12" i="23"/>
  <c r="E10" i="14"/>
  <c r="K10" i="14"/>
  <c r="E11" i="15"/>
  <c r="D13" i="23"/>
  <c r="D14" i="15"/>
  <c r="E11" i="14"/>
  <c r="K11" i="14"/>
  <c r="E11" i="20"/>
  <c r="F12" i="14"/>
  <c r="L12" i="14"/>
  <c r="F15" i="23"/>
  <c r="E10" i="20"/>
  <c r="D15" i="23"/>
  <c r="O11" i="9"/>
  <c r="E9" i="14"/>
  <c r="G10" i="9"/>
  <c r="D14" i="23"/>
  <c r="E14" i="14"/>
  <c r="K14" i="14"/>
  <c r="F9" i="14"/>
  <c r="L15" i="18"/>
  <c r="I9" i="23"/>
  <c r="L14" i="18"/>
  <c r="I13" i="23"/>
  <c r="L13" i="18"/>
  <c r="I13" i="20"/>
  <c r="F12" i="18"/>
  <c r="L12" i="18"/>
  <c r="I15" i="23"/>
  <c r="L15" i="23"/>
  <c r="F9" i="18"/>
  <c r="L9" i="18"/>
  <c r="L14" i="14"/>
  <c r="F13" i="15"/>
  <c r="E9" i="15"/>
  <c r="E9" i="23"/>
  <c r="K9" i="23"/>
  <c r="E15" i="20"/>
  <c r="K15" i="20"/>
  <c r="P7" i="21"/>
  <c r="F9" i="23"/>
  <c r="F15" i="20"/>
  <c r="F9" i="15"/>
  <c r="AL11" i="9"/>
  <c r="F11" i="14"/>
  <c r="L11" i="14"/>
  <c r="F14" i="23"/>
  <c r="AL10" i="9"/>
  <c r="F10" i="14"/>
  <c r="L10" i="14"/>
  <c r="F10" i="20"/>
  <c r="K14" i="18"/>
  <c r="K12" i="18"/>
  <c r="H15" i="23"/>
  <c r="K9" i="18"/>
  <c r="H9" i="20"/>
  <c r="L10" i="18"/>
  <c r="J11" i="23"/>
  <c r="L11" i="18"/>
  <c r="I11" i="20"/>
  <c r="J13" i="23"/>
  <c r="J14" i="23"/>
  <c r="H12" i="20"/>
  <c r="J15" i="23"/>
  <c r="I14" i="20"/>
  <c r="I10" i="23"/>
  <c r="H14" i="20"/>
  <c r="H13" i="23"/>
  <c r="H11" i="23"/>
  <c r="H10" i="20"/>
  <c r="K10" i="20"/>
  <c r="P9" i="21"/>
  <c r="H14" i="23"/>
  <c r="H11" i="20"/>
  <c r="K11" i="20"/>
  <c r="P12" i="21"/>
  <c r="H10" i="23"/>
  <c r="H13" i="20"/>
  <c r="L9" i="14"/>
  <c r="F12" i="23"/>
  <c r="K9" i="14"/>
  <c r="E9" i="20"/>
  <c r="K9" i="20"/>
  <c r="P10" i="21"/>
  <c r="D10" i="15"/>
  <c r="D10" i="23"/>
  <c r="J10" i="23"/>
  <c r="E12" i="20"/>
  <c r="K12" i="20"/>
  <c r="P13" i="21"/>
  <c r="E15" i="23"/>
  <c r="K15" i="23"/>
  <c r="L13" i="14"/>
  <c r="F13" i="20"/>
  <c r="L13" i="20"/>
  <c r="Q8" i="21"/>
  <c r="E14" i="23"/>
  <c r="F15" i="15"/>
  <c r="E14" i="15"/>
  <c r="E11" i="23"/>
  <c r="F12" i="20"/>
  <c r="E13" i="23"/>
  <c r="E13" i="15"/>
  <c r="E14" i="20"/>
  <c r="E10" i="23"/>
  <c r="E10" i="15"/>
  <c r="E13" i="20"/>
  <c r="E12" i="15"/>
  <c r="L9" i="23"/>
  <c r="I15" i="20"/>
  <c r="L15" i="20"/>
  <c r="Q7" i="21"/>
  <c r="I12" i="23"/>
  <c r="I9" i="20"/>
  <c r="I14" i="23"/>
  <c r="L14" i="23"/>
  <c r="I12" i="20"/>
  <c r="L12" i="20"/>
  <c r="Q13" i="21"/>
  <c r="F13" i="23"/>
  <c r="L13" i="23"/>
  <c r="F14" i="20"/>
  <c r="L14" i="20"/>
  <c r="Q11" i="21"/>
  <c r="F14" i="15"/>
  <c r="F11" i="20"/>
  <c r="F9" i="20"/>
  <c r="L9" i="20"/>
  <c r="Q10" i="21"/>
  <c r="E12" i="23"/>
  <c r="H12" i="23"/>
  <c r="K12" i="23"/>
  <c r="I11" i="23"/>
  <c r="I10" i="20"/>
  <c r="L10" i="20"/>
  <c r="Q9" i="21"/>
  <c r="K13" i="23"/>
  <c r="K13" i="20"/>
  <c r="P8" i="21"/>
  <c r="L12" i="23"/>
  <c r="K10" i="23"/>
  <c r="L11" i="20"/>
  <c r="Q12" i="21"/>
  <c r="K14" i="23"/>
  <c r="K14" i="20"/>
  <c r="P11" i="21"/>
  <c r="K11" i="23"/>
  <c r="F12" i="15"/>
  <c r="F11" i="15"/>
  <c r="F10" i="15"/>
  <c r="F10" i="23"/>
  <c r="L10" i="23"/>
  <c r="F11" i="23"/>
  <c r="L11" i="23"/>
</calcChain>
</file>

<file path=xl/sharedStrings.xml><?xml version="1.0" encoding="utf-8"?>
<sst xmlns="http://schemas.openxmlformats.org/spreadsheetml/2006/main" count="564" uniqueCount="119">
  <si>
    <t>N° Course</t>
  </si>
  <si>
    <t>Nom Pilotes</t>
  </si>
  <si>
    <t xml:space="preserve">Groupe </t>
  </si>
  <si>
    <t>Marque</t>
  </si>
  <si>
    <t>Type</t>
  </si>
  <si>
    <t>Cylindrée</t>
  </si>
  <si>
    <t>Catégories</t>
  </si>
  <si>
    <t>Essence</t>
  </si>
  <si>
    <t>Diesel</t>
  </si>
  <si>
    <t>Marathon</t>
  </si>
  <si>
    <t>Groupe</t>
  </si>
  <si>
    <t>4X4</t>
  </si>
  <si>
    <t>4X2</t>
  </si>
  <si>
    <t>Essence leger</t>
  </si>
  <si>
    <t>Nom Copilotes</t>
  </si>
  <si>
    <t>Etape 1 Section 1</t>
  </si>
  <si>
    <t>Mise hors temps</t>
  </si>
  <si>
    <t>Regroupement</t>
  </si>
  <si>
    <t>Nom</t>
  </si>
  <si>
    <t>CH1</t>
  </si>
  <si>
    <t>CH2</t>
  </si>
  <si>
    <t>CH3</t>
  </si>
  <si>
    <t>CH4</t>
  </si>
  <si>
    <t>CH5</t>
  </si>
  <si>
    <t>CH6</t>
  </si>
  <si>
    <t xml:space="preserve">Pénalité </t>
  </si>
  <si>
    <t xml:space="preserve">Total </t>
  </si>
  <si>
    <t>Pénalité</t>
  </si>
  <si>
    <t>forfaitaire</t>
  </si>
  <si>
    <t>temps</t>
  </si>
  <si>
    <t>pénalité</t>
  </si>
  <si>
    <t>Etape 2 Section 1</t>
  </si>
  <si>
    <t>CH7</t>
  </si>
  <si>
    <t>CH9</t>
  </si>
  <si>
    <t>Etape 2 Section 2</t>
  </si>
  <si>
    <t>CH10</t>
  </si>
  <si>
    <t>CH11</t>
  </si>
  <si>
    <t>CH12</t>
  </si>
  <si>
    <t>CH13</t>
  </si>
  <si>
    <t>CH14</t>
  </si>
  <si>
    <t>CH15</t>
  </si>
  <si>
    <t>CH16</t>
  </si>
  <si>
    <t>CH17</t>
  </si>
  <si>
    <t>Etape 2</t>
  </si>
  <si>
    <t>Etape 1</t>
  </si>
  <si>
    <t>GENERAL 1ère et 2ème ETAPE</t>
  </si>
  <si>
    <t>GENERAL 2ème ETAPE</t>
  </si>
  <si>
    <t>Direction course</t>
  </si>
  <si>
    <t>CSN</t>
  </si>
  <si>
    <t>ETAPE 2</t>
  </si>
  <si>
    <t>ETAPE 1</t>
  </si>
  <si>
    <t xml:space="preserve">N° </t>
  </si>
  <si>
    <t>Pénalité forfaitaire</t>
  </si>
  <si>
    <t>Total pénalités</t>
  </si>
  <si>
    <t>Total   temps</t>
  </si>
  <si>
    <t>Classement Général</t>
  </si>
  <si>
    <t>Etape 1 Section 2</t>
  </si>
  <si>
    <t>Classement provisoire Etape 1</t>
  </si>
  <si>
    <t>GENERAL 1ère ETAPE</t>
  </si>
  <si>
    <t>Classement général</t>
  </si>
  <si>
    <t>CH8</t>
  </si>
  <si>
    <t>CH18</t>
  </si>
  <si>
    <t>CH19</t>
  </si>
  <si>
    <t>CH20</t>
  </si>
  <si>
    <t>CH21</t>
  </si>
  <si>
    <t>CH22</t>
  </si>
  <si>
    <t>CH23</t>
  </si>
  <si>
    <t>CH24</t>
  </si>
  <si>
    <t>CH25</t>
  </si>
  <si>
    <t>CH26</t>
  </si>
  <si>
    <t>SSV</t>
  </si>
  <si>
    <t>SS1 In</t>
  </si>
  <si>
    <t>SS1 Ot</t>
  </si>
  <si>
    <t>SS1 Out</t>
  </si>
  <si>
    <t>SS2 in</t>
  </si>
  <si>
    <t>SS2 In</t>
  </si>
  <si>
    <t>SS2 Out</t>
  </si>
  <si>
    <t>SS2 out</t>
  </si>
  <si>
    <t>Regroup.</t>
  </si>
  <si>
    <t>SS1 IN</t>
  </si>
  <si>
    <t>ETAPE 1 + 2</t>
  </si>
  <si>
    <t>A+</t>
  </si>
  <si>
    <t>O+</t>
  </si>
  <si>
    <t>Toyota</t>
  </si>
  <si>
    <t>FZJ 74</t>
  </si>
  <si>
    <t>T 2.1</t>
  </si>
  <si>
    <t>X</t>
  </si>
  <si>
    <t>Nissan</t>
  </si>
  <si>
    <t>Patrol</t>
  </si>
  <si>
    <t>T 1.1</t>
  </si>
  <si>
    <t>O-</t>
  </si>
  <si>
    <t>Edge</t>
  </si>
  <si>
    <t>Barracuda</t>
  </si>
  <si>
    <t>T 3.1</t>
  </si>
  <si>
    <t>Zarco</t>
  </si>
  <si>
    <t>Lite</t>
  </si>
  <si>
    <t>T 1.3</t>
  </si>
  <si>
    <t>FJ Cruiser</t>
  </si>
  <si>
    <t>6 Heures de Bombo Lumene 2018</t>
  </si>
  <si>
    <t>Devos Michael</t>
  </si>
  <si>
    <t>Hottelet Xavier</t>
  </si>
  <si>
    <t>Century</t>
  </si>
  <si>
    <t>CRT</t>
  </si>
  <si>
    <t>T 1.4</t>
  </si>
  <si>
    <t>Peiffer Edmond</t>
  </si>
  <si>
    <t>Kerroc'h Neyl</t>
  </si>
  <si>
    <t>Wan André</t>
  </si>
  <si>
    <t>Huyghe Patrick</t>
  </si>
  <si>
    <t>Febras Antonio</t>
  </si>
  <si>
    <t>Nsungani Heritier</t>
  </si>
  <si>
    <t>Nyangombe Fari</t>
  </si>
  <si>
    <t>Ez Zouaq Karim</t>
  </si>
  <si>
    <t>Bokangu Fortuné</t>
  </si>
  <si>
    <t>1er Général / 1er T1.4</t>
  </si>
  <si>
    <t>2ème Général / 1er T3.1</t>
  </si>
  <si>
    <t>3ème Général / T2.1</t>
  </si>
  <si>
    <t>1er T1.3</t>
  </si>
  <si>
    <t>1er T1.1</t>
  </si>
  <si>
    <t>Febras (Senior)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</si>
</sst>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u/>
      <sz val="16"/>
      <name val="Arial"/>
      <family val="2"/>
    </font>
    <font>
      <sz val="8"/>
      <name val="Verdana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86">
    <border>
      <left/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dotted">
        <color auto="1"/>
      </bottom>
      <diagonal/>
    </border>
    <border>
      <left style="thick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medium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/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center"/>
    </xf>
    <xf numFmtId="21" fontId="0" fillId="0" borderId="0" xfId="0" applyNumberFormat="1"/>
    <xf numFmtId="46" fontId="0" fillId="0" borderId="0" xfId="0" applyNumberFormat="1"/>
    <xf numFmtId="21" fontId="7" fillId="0" borderId="0" xfId="0" applyNumberFormat="1" applyFont="1"/>
    <xf numFmtId="0" fontId="1" fillId="3" borderId="17" xfId="0" applyFont="1" applyFill="1" applyBorder="1" applyAlignment="1">
      <alignment horizontal="center" vertical="center"/>
    </xf>
    <xf numFmtId="46" fontId="1" fillId="3" borderId="1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46" fontId="0" fillId="3" borderId="21" xfId="0" applyNumberFormat="1" applyFill="1" applyBorder="1" applyAlignment="1">
      <alignment horizontal="center"/>
    </xf>
    <xf numFmtId="46" fontId="0" fillId="3" borderId="22" xfId="0" applyNumberFormat="1" applyFill="1" applyBorder="1" applyAlignment="1">
      <alignment horizontal="center"/>
    </xf>
    <xf numFmtId="46" fontId="0" fillId="3" borderId="23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0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0" fontId="0" fillId="0" borderId="5" xfId="0" applyNumberFormat="1" applyBorder="1"/>
    <xf numFmtId="20" fontId="0" fillId="0" borderId="6" xfId="0" applyNumberFormat="1" applyBorder="1"/>
    <xf numFmtId="20" fontId="0" fillId="0" borderId="27" xfId="0" applyNumberFormat="1" applyBorder="1"/>
    <xf numFmtId="46" fontId="0" fillId="0" borderId="5" xfId="0" applyNumberFormat="1" applyBorder="1"/>
    <xf numFmtId="46" fontId="0" fillId="0" borderId="6" xfId="0" applyNumberFormat="1" applyBorder="1"/>
    <xf numFmtId="46" fontId="0" fillId="0" borderId="27" xfId="0" applyNumberFormat="1" applyBorder="1"/>
    <xf numFmtId="164" fontId="0" fillId="0" borderId="5" xfId="0" applyNumberFormat="1" applyFill="1" applyBorder="1"/>
    <xf numFmtId="20" fontId="0" fillId="0" borderId="6" xfId="0" applyNumberFormat="1" applyFill="1" applyBorder="1"/>
    <xf numFmtId="20" fontId="0" fillId="0" borderId="28" xfId="0" applyNumberFormat="1" applyBorder="1"/>
    <xf numFmtId="46" fontId="0" fillId="0" borderId="8" xfId="0" applyNumberFormat="1" applyBorder="1"/>
    <xf numFmtId="20" fontId="0" fillId="0" borderId="1" xfId="0" applyNumberFormat="1" applyBorder="1"/>
    <xf numFmtId="20" fontId="0" fillId="0" borderId="2" xfId="0" applyNumberFormat="1" applyBorder="1"/>
    <xf numFmtId="20" fontId="0" fillId="0" borderId="3" xfId="0" applyNumberFormat="1" applyBorder="1"/>
    <xf numFmtId="46" fontId="0" fillId="0" borderId="1" xfId="0" applyNumberFormat="1" applyBorder="1"/>
    <xf numFmtId="46" fontId="0" fillId="0" borderId="2" xfId="0" applyNumberFormat="1" applyBorder="1"/>
    <xf numFmtId="46" fontId="0" fillId="0" borderId="3" xfId="0" applyNumberFormat="1" applyBorder="1"/>
    <xf numFmtId="164" fontId="0" fillId="0" borderId="1" xfId="0" applyNumberFormat="1" applyFill="1" applyBorder="1"/>
    <xf numFmtId="20" fontId="0" fillId="0" borderId="2" xfId="0" applyNumberFormat="1" applyFill="1" applyBorder="1"/>
    <xf numFmtId="20" fontId="0" fillId="0" borderId="11" xfId="0" applyNumberFormat="1" applyBorder="1"/>
    <xf numFmtId="46" fontId="0" fillId="0" borderId="7" xfId="0" applyNumberFormat="1" applyBorder="1"/>
    <xf numFmtId="20" fontId="0" fillId="0" borderId="15" xfId="0" applyNumberFormat="1" applyBorder="1"/>
    <xf numFmtId="20" fontId="0" fillId="0" borderId="16" xfId="0" applyNumberFormat="1" applyBorder="1"/>
    <xf numFmtId="20" fontId="0" fillId="0" borderId="29" xfId="0" applyNumberFormat="1" applyBorder="1"/>
    <xf numFmtId="46" fontId="0" fillId="0" borderId="16" xfId="0" applyNumberFormat="1" applyBorder="1"/>
    <xf numFmtId="46" fontId="0" fillId="0" borderId="29" xfId="0" applyNumberFormat="1" applyBorder="1"/>
    <xf numFmtId="164" fontId="0" fillId="0" borderId="15" xfId="0" applyNumberFormat="1" applyFill="1" applyBorder="1"/>
    <xf numFmtId="20" fontId="0" fillId="0" borderId="16" xfId="0" applyNumberFormat="1" applyFill="1" applyBorder="1"/>
    <xf numFmtId="46" fontId="0" fillId="0" borderId="15" xfId="0" applyNumberFormat="1" applyBorder="1"/>
    <xf numFmtId="46" fontId="0" fillId="0" borderId="9" xfId="0" applyNumberFormat="1" applyBorder="1"/>
    <xf numFmtId="0" fontId="0" fillId="3" borderId="3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0" fontId="0" fillId="0" borderId="33" xfId="0" applyNumberFormat="1" applyBorder="1"/>
    <xf numFmtId="20" fontId="0" fillId="0" borderId="34" xfId="0" applyNumberFormat="1" applyBorder="1"/>
    <xf numFmtId="20" fontId="0" fillId="0" borderId="35" xfId="0" applyNumberFormat="1" applyBorder="1"/>
    <xf numFmtId="20" fontId="0" fillId="0" borderId="8" xfId="0" applyNumberFormat="1" applyBorder="1"/>
    <xf numFmtId="20" fontId="0" fillId="0" borderId="7" xfId="0" applyNumberFormat="1" applyBorder="1"/>
    <xf numFmtId="20" fontId="0" fillId="0" borderId="9" xfId="0" applyNumberFormat="1" applyBorder="1"/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46" fontId="0" fillId="0" borderId="33" xfId="0" applyNumberFormat="1" applyBorder="1"/>
    <xf numFmtId="46" fontId="0" fillId="0" borderId="34" xfId="0" applyNumberFormat="1" applyBorder="1"/>
    <xf numFmtId="46" fontId="0" fillId="0" borderId="35" xfId="0" applyNumberFormat="1" applyBorder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Border="1" applyAlignment="1">
      <alignment horizontal="center"/>
    </xf>
    <xf numFmtId="20" fontId="0" fillId="0" borderId="48" xfId="0" applyNumberFormat="1" applyBorder="1"/>
    <xf numFmtId="46" fontId="0" fillId="0" borderId="49" xfId="0" applyNumberFormat="1" applyBorder="1"/>
    <xf numFmtId="20" fontId="0" fillId="0" borderId="50" xfId="0" applyNumberFormat="1" applyBorder="1"/>
    <xf numFmtId="46" fontId="0" fillId="0" borderId="51" xfId="0" applyNumberFormat="1" applyBorder="1"/>
    <xf numFmtId="20" fontId="0" fillId="0" borderId="52" xfId="0" applyNumberFormat="1" applyBorder="1"/>
    <xf numFmtId="46" fontId="0" fillId="0" borderId="53" xfId="0" applyNumberFormat="1" applyBorder="1"/>
    <xf numFmtId="46" fontId="0" fillId="0" borderId="54" xfId="0" applyNumberFormat="1" applyBorder="1"/>
    <xf numFmtId="46" fontId="0" fillId="0" borderId="55" xfId="0" applyNumberFormat="1" applyBorder="1"/>
    <xf numFmtId="46" fontId="0" fillId="0" borderId="56" xfId="0" applyNumberFormat="1" applyBorder="1"/>
    <xf numFmtId="46" fontId="0" fillId="0" borderId="57" xfId="0" applyNumberFormat="1" applyBorder="1"/>
    <xf numFmtId="46" fontId="0" fillId="0" borderId="58" xfId="0" applyNumberFormat="1" applyBorder="1"/>
    <xf numFmtId="46" fontId="0" fillId="0" borderId="59" xfId="0" applyNumberFormat="1" applyBorder="1"/>
    <xf numFmtId="0" fontId="6" fillId="0" borderId="4" xfId="0" applyFont="1" applyBorder="1" applyAlignment="1">
      <alignment vertical="center"/>
    </xf>
    <xf numFmtId="0" fontId="10" fillId="0" borderId="60" xfId="0" applyFont="1" applyBorder="1"/>
    <xf numFmtId="0" fontId="8" fillId="0" borderId="5" xfId="0" applyFont="1" applyFill="1" applyBorder="1"/>
    <xf numFmtId="0" fontId="8" fillId="2" borderId="27" xfId="0" applyFont="1" applyFill="1" applyBorder="1" applyAlignment="1">
      <alignment horizontal="center"/>
    </xf>
    <xf numFmtId="0" fontId="8" fillId="0" borderId="13" xfId="0" applyFont="1" applyFill="1" applyBorder="1"/>
    <xf numFmtId="0" fontId="8" fillId="2" borderId="61" xfId="0" applyFont="1" applyFill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 applyAlignment="1">
      <alignment horizontal="center"/>
    </xf>
    <xf numFmtId="0" fontId="8" fillId="0" borderId="15" xfId="0" applyFont="1" applyBorder="1"/>
    <xf numFmtId="0" fontId="8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6" fontId="0" fillId="0" borderId="50" xfId="0" applyNumberFormat="1" applyFill="1" applyBorder="1"/>
    <xf numFmtId="46" fontId="0" fillId="0" borderId="7" xfId="0" applyNumberFormat="1" applyFill="1" applyBorder="1"/>
    <xf numFmtId="46" fontId="0" fillId="0" borderId="51" xfId="0" applyNumberFormat="1" applyFill="1" applyBorder="1"/>
    <xf numFmtId="0" fontId="10" fillId="0" borderId="56" xfId="0" applyFont="1" applyFill="1" applyBorder="1"/>
    <xf numFmtId="0" fontId="1" fillId="0" borderId="0" xfId="0" applyFont="1" applyFill="1" applyAlignment="1">
      <alignment horizontal="center"/>
    </xf>
    <xf numFmtId="0" fontId="0" fillId="0" borderId="56" xfId="0" applyFill="1" applyBorder="1"/>
    <xf numFmtId="0" fontId="1" fillId="0" borderId="9" xfId="0" applyFont="1" applyFill="1" applyBorder="1" applyAlignment="1">
      <alignment horizontal="center"/>
    </xf>
    <xf numFmtId="0" fontId="9" fillId="0" borderId="15" xfId="0" applyFont="1" applyFill="1" applyBorder="1"/>
    <xf numFmtId="0" fontId="6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1" fillId="0" borderId="33" xfId="0" applyFont="1" applyBorder="1"/>
    <xf numFmtId="0" fontId="1" fillId="0" borderId="37" xfId="0" applyFont="1" applyBorder="1"/>
    <xf numFmtId="0" fontId="1" fillId="0" borderId="34" xfId="0" applyFont="1" applyBorder="1"/>
    <xf numFmtId="0" fontId="0" fillId="0" borderId="27" xfId="0" applyBorder="1"/>
    <xf numFmtId="0" fontId="0" fillId="0" borderId="3" xfId="0" applyBorder="1"/>
    <xf numFmtId="0" fontId="0" fillId="0" borderId="29" xfId="0" applyBorder="1"/>
    <xf numFmtId="0" fontId="0" fillId="0" borderId="63" xfId="0" applyBorder="1" applyAlignment="1">
      <alignment horizontal="center" vertical="center" textRotation="90"/>
    </xf>
    <xf numFmtId="3" fontId="2" fillId="0" borderId="27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61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5" xfId="0" applyFont="1" applyFill="1" applyBorder="1"/>
    <xf numFmtId="0" fontId="1" fillId="0" borderId="64" xfId="0" applyFont="1" applyFill="1" applyBorder="1"/>
    <xf numFmtId="0" fontId="9" fillId="0" borderId="15" xfId="0" applyFont="1" applyBorder="1"/>
    <xf numFmtId="20" fontId="0" fillId="0" borderId="62" xfId="0" applyNumberFormat="1" applyBorder="1"/>
    <xf numFmtId="20" fontId="0" fillId="0" borderId="65" xfId="0" applyNumberFormat="1" applyBorder="1"/>
    <xf numFmtId="46" fontId="0" fillId="0" borderId="66" xfId="0" applyNumberFormat="1" applyBorder="1"/>
    <xf numFmtId="0" fontId="11" fillId="0" borderId="0" xfId="0" applyFont="1" applyAlignment="1">
      <alignment horizontal="center"/>
    </xf>
    <xf numFmtId="0" fontId="9" fillId="0" borderId="0" xfId="0" applyFont="1" applyBorder="1"/>
    <xf numFmtId="46" fontId="0" fillId="0" borderId="0" xfId="0" applyNumberFormat="1" applyBorder="1"/>
    <xf numFmtId="46" fontId="0" fillId="0" borderId="64" xfId="0" applyNumberForma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6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5" xfId="0" applyFont="1" applyBorder="1"/>
    <xf numFmtId="46" fontId="0" fillId="0" borderId="52" xfId="0" applyNumberFormat="1" applyFill="1" applyBorder="1"/>
    <xf numFmtId="46" fontId="0" fillId="0" borderId="53" xfId="0" applyNumberFormat="1" applyFill="1" applyBorder="1"/>
    <xf numFmtId="46" fontId="0" fillId="0" borderId="54" xfId="0" applyNumberFormat="1" applyFill="1" applyBorder="1"/>
    <xf numFmtId="0" fontId="2" fillId="2" borderId="1" xfId="0" applyFont="1" applyFill="1" applyBorder="1"/>
    <xf numFmtId="0" fontId="2" fillId="2" borderId="3" xfId="0" applyFont="1" applyFill="1" applyBorder="1" applyAlignment="1">
      <alignment horizontal="center"/>
    </xf>
    <xf numFmtId="0" fontId="8" fillId="2" borderId="13" xfId="0" applyFont="1" applyFill="1" applyBorder="1"/>
    <xf numFmtId="0" fontId="8" fillId="4" borderId="5" xfId="0" applyFont="1" applyFill="1" applyBorder="1"/>
    <xf numFmtId="0" fontId="8" fillId="4" borderId="27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2" borderId="82" xfId="0" applyFont="1" applyFill="1" applyBorder="1"/>
    <xf numFmtId="0" fontId="2" fillId="2" borderId="83" xfId="0" applyFont="1" applyFill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5" xfId="0" applyFont="1" applyBorder="1"/>
    <xf numFmtId="0" fontId="8" fillId="0" borderId="13" xfId="0" applyFont="1" applyBorder="1"/>
    <xf numFmtId="0" fontId="8" fillId="0" borderId="7" xfId="0" applyFont="1" applyFill="1" applyBorder="1"/>
    <xf numFmtId="0" fontId="8" fillId="4" borderId="82" xfId="0" applyFont="1" applyFill="1" applyBorder="1"/>
    <xf numFmtId="0" fontId="2" fillId="0" borderId="5" xfId="0" applyFont="1" applyBorder="1"/>
    <xf numFmtId="0" fontId="8" fillId="2" borderId="84" xfId="0" applyFont="1" applyFill="1" applyBorder="1"/>
    <xf numFmtId="0" fontId="2" fillId="4" borderId="13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6" fontId="0" fillId="0" borderId="50" xfId="0" applyNumberFormat="1" applyBorder="1"/>
    <xf numFmtId="46" fontId="0" fillId="0" borderId="48" xfId="0" applyNumberFormat="1" applyFill="1" applyBorder="1"/>
    <xf numFmtId="46" fontId="0" fillId="0" borderId="8" xfId="0" applyNumberFormat="1" applyFill="1" applyBorder="1"/>
    <xf numFmtId="46" fontId="0" fillId="0" borderId="49" xfId="0" applyNumberFormat="1" applyFill="1" applyBorder="1"/>
    <xf numFmtId="20" fontId="13" fillId="0" borderId="11" xfId="0" applyNumberFormat="1" applyFont="1" applyBorder="1"/>
    <xf numFmtId="20" fontId="13" fillId="0" borderId="7" xfId="0" applyNumberFormat="1" applyFont="1" applyBorder="1"/>
    <xf numFmtId="20" fontId="13" fillId="0" borderId="50" xfId="0" applyNumberFormat="1" applyFont="1" applyBorder="1"/>
    <xf numFmtId="46" fontId="13" fillId="0" borderId="1" xfId="0" applyNumberFormat="1" applyFont="1" applyBorder="1"/>
    <xf numFmtId="46" fontId="13" fillId="0" borderId="56" xfId="0" applyNumberFormat="1" applyFont="1" applyBorder="1"/>
    <xf numFmtId="46" fontId="13" fillId="0" borderId="50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R13"/>
  <sheetViews>
    <sheetView workbookViewId="0"/>
  </sheetViews>
  <sheetFormatPr baseColWidth="10" defaultRowHeight="14" x14ac:dyDescent="0"/>
  <cols>
    <col min="1" max="1" width="4.83203125" customWidth="1"/>
    <col min="2" max="2" width="3.6640625" customWidth="1"/>
    <col min="3" max="3" width="9.83203125" bestFit="1" customWidth="1"/>
    <col min="4" max="4" width="22.6640625" bestFit="1" customWidth="1"/>
    <col min="5" max="5" width="7.6640625" customWidth="1"/>
    <col min="6" max="6" width="20.6640625" bestFit="1" customWidth="1"/>
    <col min="7" max="7" width="7.6640625" customWidth="1"/>
    <col min="8" max="8" width="14.5" customWidth="1"/>
    <col min="9" max="9" width="16.5" bestFit="1" customWidth="1"/>
    <col min="10" max="10" width="10.5" customWidth="1"/>
    <col min="11" max="11" width="5.33203125" bestFit="1" customWidth="1"/>
    <col min="12" max="18" width="3.5" customWidth="1"/>
  </cols>
  <sheetData>
    <row r="1" spans="2:18" ht="18">
      <c r="B1" s="4"/>
      <c r="D1" s="218" t="s">
        <v>98</v>
      </c>
      <c r="E1" s="219"/>
      <c r="F1" s="219"/>
      <c r="G1" s="219"/>
      <c r="H1" s="219"/>
      <c r="I1" s="219"/>
      <c r="J1" s="219"/>
      <c r="K1" s="219"/>
      <c r="L1" s="1"/>
      <c r="M1" s="1"/>
      <c r="N1" s="1"/>
    </row>
    <row r="2" spans="2:18" ht="15" thickBot="1"/>
    <row r="3" spans="2:18" ht="15.75" customHeight="1" thickBot="1">
      <c r="B3" s="4"/>
      <c r="C3" s="231" t="s">
        <v>0</v>
      </c>
      <c r="D3" s="233" t="s">
        <v>1</v>
      </c>
      <c r="E3" s="235" t="s">
        <v>2</v>
      </c>
      <c r="F3" s="233" t="s">
        <v>14</v>
      </c>
      <c r="G3" s="224" t="s">
        <v>2</v>
      </c>
      <c r="H3" s="226" t="s">
        <v>3</v>
      </c>
      <c r="I3" s="220" t="s">
        <v>4</v>
      </c>
      <c r="J3" s="222" t="s">
        <v>5</v>
      </c>
      <c r="K3" s="5"/>
      <c r="L3" s="228" t="s">
        <v>6</v>
      </c>
      <c r="M3" s="229"/>
      <c r="N3" s="229"/>
      <c r="O3" s="229"/>
      <c r="P3" s="229"/>
      <c r="Q3" s="229"/>
      <c r="R3" s="230"/>
    </row>
    <row r="4" spans="2:18" ht="69" thickBot="1">
      <c r="B4" s="4"/>
      <c r="C4" s="232"/>
      <c r="D4" s="234"/>
      <c r="E4" s="236"/>
      <c r="F4" s="234"/>
      <c r="G4" s="225"/>
      <c r="H4" s="227"/>
      <c r="I4" s="221"/>
      <c r="J4" s="223"/>
      <c r="K4" s="15" t="s">
        <v>10</v>
      </c>
      <c r="L4" s="137" t="s">
        <v>7</v>
      </c>
      <c r="M4" s="138" t="s">
        <v>8</v>
      </c>
      <c r="N4" s="138" t="s">
        <v>9</v>
      </c>
      <c r="O4" s="138" t="s">
        <v>11</v>
      </c>
      <c r="P4" s="138" t="s">
        <v>12</v>
      </c>
      <c r="Q4" s="139" t="s">
        <v>13</v>
      </c>
      <c r="R4" s="140" t="s">
        <v>70</v>
      </c>
    </row>
    <row r="5" spans="2:18" s="20" customFormat="1">
      <c r="B5" s="16">
        <v>1</v>
      </c>
      <c r="C5" s="12">
        <v>3</v>
      </c>
      <c r="D5" s="119" t="s">
        <v>104</v>
      </c>
      <c r="E5" s="120" t="s">
        <v>90</v>
      </c>
      <c r="F5" s="187"/>
      <c r="G5" s="188"/>
      <c r="H5" s="17" t="s">
        <v>91</v>
      </c>
      <c r="I5" s="18" t="s">
        <v>92</v>
      </c>
      <c r="J5" s="148">
        <v>1300</v>
      </c>
      <c r="K5" s="195" t="s">
        <v>93</v>
      </c>
      <c r="L5" s="6" t="s">
        <v>86</v>
      </c>
      <c r="M5" s="7"/>
      <c r="N5" s="7"/>
      <c r="O5" s="7"/>
      <c r="P5" s="7" t="s">
        <v>86</v>
      </c>
      <c r="Q5" s="141" t="s">
        <v>86</v>
      </c>
      <c r="R5" s="144"/>
    </row>
    <row r="6" spans="2:18" s="20" customFormat="1">
      <c r="B6" s="16">
        <v>2</v>
      </c>
      <c r="C6" s="21">
        <v>4</v>
      </c>
      <c r="D6" s="121" t="s">
        <v>105</v>
      </c>
      <c r="E6" s="122" t="s">
        <v>81</v>
      </c>
      <c r="F6" s="186" t="s">
        <v>111</v>
      </c>
      <c r="G6" s="122" t="s">
        <v>82</v>
      </c>
      <c r="H6" s="22" t="s">
        <v>83</v>
      </c>
      <c r="I6" s="23" t="s">
        <v>84</v>
      </c>
      <c r="J6" s="151">
        <v>4500</v>
      </c>
      <c r="K6" s="196" t="s">
        <v>85</v>
      </c>
      <c r="L6" s="24" t="s">
        <v>86</v>
      </c>
      <c r="M6" s="25"/>
      <c r="N6" s="25" t="s">
        <v>86</v>
      </c>
      <c r="O6" s="25" t="s">
        <v>86</v>
      </c>
      <c r="P6" s="25"/>
      <c r="Q6" s="142"/>
      <c r="R6" s="145"/>
    </row>
    <row r="7" spans="2:18">
      <c r="B7" s="4">
        <v>3</v>
      </c>
      <c r="C7" s="13">
        <v>8</v>
      </c>
      <c r="D7" s="123" t="s">
        <v>110</v>
      </c>
      <c r="E7" s="124" t="s">
        <v>82</v>
      </c>
      <c r="F7" s="184" t="s">
        <v>112</v>
      </c>
      <c r="G7" s="185" t="s">
        <v>82</v>
      </c>
      <c r="H7" s="3" t="s">
        <v>87</v>
      </c>
      <c r="I7" s="11" t="s">
        <v>88</v>
      </c>
      <c r="J7" s="149">
        <v>4200</v>
      </c>
      <c r="K7" s="8" t="s">
        <v>89</v>
      </c>
      <c r="L7" s="9" t="s">
        <v>86</v>
      </c>
      <c r="M7" s="10"/>
      <c r="N7" s="10"/>
      <c r="O7" s="10" t="s">
        <v>86</v>
      </c>
      <c r="P7" s="10"/>
      <c r="Q7" s="143"/>
      <c r="R7" s="145"/>
    </row>
    <row r="8" spans="2:18">
      <c r="B8" s="4">
        <v>4</v>
      </c>
      <c r="C8" s="13">
        <v>753</v>
      </c>
      <c r="D8" s="123" t="s">
        <v>106</v>
      </c>
      <c r="E8" s="124" t="s">
        <v>82</v>
      </c>
      <c r="F8" s="191" t="s">
        <v>109</v>
      </c>
      <c r="G8" s="192" t="s">
        <v>82</v>
      </c>
      <c r="H8" s="3" t="s">
        <v>83</v>
      </c>
      <c r="I8" s="26" t="s">
        <v>97</v>
      </c>
      <c r="J8" s="149">
        <v>4000</v>
      </c>
      <c r="K8" s="8" t="s">
        <v>89</v>
      </c>
      <c r="L8" s="9" t="s">
        <v>86</v>
      </c>
      <c r="M8" s="10"/>
      <c r="N8" s="10"/>
      <c r="O8" s="10" t="s">
        <v>86</v>
      </c>
      <c r="P8" s="10"/>
      <c r="Q8" s="143"/>
      <c r="R8" s="145"/>
    </row>
    <row r="9" spans="2:18">
      <c r="B9" s="4">
        <v>5</v>
      </c>
      <c r="C9" s="13">
        <v>55</v>
      </c>
      <c r="D9" s="123" t="s">
        <v>107</v>
      </c>
      <c r="E9" s="124" t="s">
        <v>82</v>
      </c>
      <c r="F9" s="189"/>
      <c r="G9" s="190"/>
      <c r="H9" s="3" t="s">
        <v>91</v>
      </c>
      <c r="I9" s="11" t="s">
        <v>92</v>
      </c>
      <c r="J9" s="149">
        <v>1300</v>
      </c>
      <c r="K9" s="13" t="s">
        <v>93</v>
      </c>
      <c r="L9" s="9" t="s">
        <v>86</v>
      </c>
      <c r="M9" s="10"/>
      <c r="N9" s="10"/>
      <c r="O9" s="10"/>
      <c r="P9" s="10" t="s">
        <v>86</v>
      </c>
      <c r="Q9" s="143" t="s">
        <v>86</v>
      </c>
      <c r="R9" s="145"/>
    </row>
    <row r="10" spans="2:18">
      <c r="B10" s="4">
        <v>6</v>
      </c>
      <c r="C10" s="13">
        <v>77</v>
      </c>
      <c r="D10" s="123" t="s">
        <v>108</v>
      </c>
      <c r="E10" s="124" t="s">
        <v>81</v>
      </c>
      <c r="F10" s="2" t="s">
        <v>118</v>
      </c>
      <c r="G10" s="19" t="s">
        <v>82</v>
      </c>
      <c r="H10" s="3" t="s">
        <v>94</v>
      </c>
      <c r="I10" s="11" t="s">
        <v>95</v>
      </c>
      <c r="J10" s="149">
        <v>2000</v>
      </c>
      <c r="K10" s="8" t="s">
        <v>96</v>
      </c>
      <c r="L10" s="9" t="s">
        <v>86</v>
      </c>
      <c r="M10" s="10"/>
      <c r="N10" s="10"/>
      <c r="O10" s="10"/>
      <c r="P10" s="10" t="s">
        <v>86</v>
      </c>
      <c r="Q10" s="143"/>
      <c r="R10" s="145"/>
    </row>
    <row r="11" spans="2:18">
      <c r="B11" s="4">
        <v>7</v>
      </c>
      <c r="C11" s="13">
        <v>25</v>
      </c>
      <c r="D11" s="123" t="s">
        <v>99</v>
      </c>
      <c r="E11" s="124" t="s">
        <v>81</v>
      </c>
      <c r="F11" s="2" t="s">
        <v>100</v>
      </c>
      <c r="G11" s="19" t="s">
        <v>82</v>
      </c>
      <c r="H11" s="3" t="s">
        <v>101</v>
      </c>
      <c r="I11" s="11" t="s">
        <v>102</v>
      </c>
      <c r="J11" s="149">
        <v>4000</v>
      </c>
      <c r="K11" s="8" t="s">
        <v>103</v>
      </c>
      <c r="L11" s="9" t="s">
        <v>86</v>
      </c>
      <c r="M11" s="10"/>
      <c r="N11" s="10"/>
      <c r="O11" s="10"/>
      <c r="P11" s="10" t="s">
        <v>86</v>
      </c>
      <c r="Q11" s="143"/>
      <c r="R11" s="145"/>
    </row>
    <row r="12" spans="2:18" ht="15" thickBot="1">
      <c r="C12" s="14"/>
      <c r="D12" s="125"/>
      <c r="E12" s="126"/>
      <c r="F12" s="152"/>
      <c r="G12" s="174"/>
      <c r="H12" s="175"/>
      <c r="I12" s="176"/>
      <c r="J12" s="150"/>
      <c r="K12" s="177"/>
      <c r="L12" s="178"/>
      <c r="M12" s="179"/>
      <c r="N12" s="179"/>
      <c r="O12" s="179"/>
      <c r="P12" s="179"/>
      <c r="Q12" s="180"/>
      <c r="R12" s="146"/>
    </row>
    <row r="13" spans="2:18">
      <c r="C13" s="16"/>
      <c r="D13" s="168"/>
      <c r="E13" s="169"/>
      <c r="F13" s="170"/>
      <c r="G13" s="171"/>
      <c r="H13" s="171"/>
      <c r="I13" s="171"/>
      <c r="J13" s="172"/>
      <c r="K13" s="171"/>
      <c r="L13" s="16"/>
      <c r="M13" s="16"/>
      <c r="N13" s="16"/>
      <c r="O13" s="16"/>
      <c r="P13" s="16"/>
      <c r="Q13" s="173"/>
      <c r="R13" s="20"/>
    </row>
  </sheetData>
  <mergeCells count="10">
    <mergeCell ref="L3:R3"/>
    <mergeCell ref="C3:C4"/>
    <mergeCell ref="D3:D4"/>
    <mergeCell ref="E3:E4"/>
    <mergeCell ref="F3:F4"/>
    <mergeCell ref="D1:K1"/>
    <mergeCell ref="I3:I4"/>
    <mergeCell ref="J3:J4"/>
    <mergeCell ref="G3:G4"/>
    <mergeCell ref="H3:H4"/>
  </mergeCells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L16"/>
  <sheetViews>
    <sheetView workbookViewId="0">
      <pane xSplit="3" topLeftCell="D1" activePane="topRight" state="frozen"/>
      <selection pane="topRight"/>
    </sheetView>
  </sheetViews>
  <sheetFormatPr baseColWidth="10" defaultRowHeight="14" x14ac:dyDescent="0"/>
  <cols>
    <col min="1" max="1" width="3.6640625" customWidth="1"/>
    <col min="2" max="2" width="9.83203125" bestFit="1" customWidth="1"/>
    <col min="3" max="3" width="24.1640625" bestFit="1" customWidth="1"/>
    <col min="12" max="12" width="11.83203125" customWidth="1"/>
  </cols>
  <sheetData>
    <row r="1" spans="1:12">
      <c r="A1" s="4"/>
      <c r="B1" s="239" t="s">
        <v>98</v>
      </c>
      <c r="C1" s="239"/>
    </row>
    <row r="2" spans="1:12">
      <c r="A2" s="4"/>
      <c r="B2" s="239"/>
      <c r="C2" s="239"/>
      <c r="D2" s="239" t="s">
        <v>80</v>
      </c>
      <c r="E2" s="239"/>
      <c r="F2" s="239"/>
      <c r="G2" s="239"/>
      <c r="H2" s="239"/>
      <c r="I2" s="239"/>
      <c r="J2" s="239"/>
      <c r="K2" s="239"/>
      <c r="L2" s="239"/>
    </row>
    <row r="3" spans="1:12">
      <c r="A3" s="4"/>
      <c r="D3" s="239"/>
      <c r="E3" s="239"/>
      <c r="F3" s="239"/>
      <c r="G3" s="239"/>
      <c r="H3" s="239"/>
      <c r="I3" s="239"/>
      <c r="J3" s="239"/>
      <c r="K3" s="239"/>
      <c r="L3" s="239"/>
    </row>
    <row r="4" spans="1:12" ht="15" thickBot="1">
      <c r="A4" s="4"/>
      <c r="C4" s="27"/>
      <c r="D4" s="239"/>
      <c r="E4" s="239"/>
      <c r="F4" s="239"/>
      <c r="G4" s="239"/>
      <c r="H4" s="239"/>
      <c r="I4" s="239"/>
      <c r="J4" s="239"/>
      <c r="K4" s="239"/>
      <c r="L4" s="239"/>
    </row>
    <row r="5" spans="1:12" ht="15" thickTop="1">
      <c r="A5" s="4"/>
      <c r="C5" s="27"/>
      <c r="D5" s="249" t="s">
        <v>44</v>
      </c>
      <c r="E5" s="250"/>
      <c r="F5" s="255"/>
      <c r="G5" s="249" t="s">
        <v>43</v>
      </c>
      <c r="H5" s="250"/>
      <c r="I5" s="255"/>
      <c r="J5" s="240" t="s">
        <v>45</v>
      </c>
      <c r="K5" s="241"/>
      <c r="L5" s="242"/>
    </row>
    <row r="6" spans="1:12" ht="15" thickBot="1">
      <c r="A6" s="4"/>
      <c r="D6" s="252"/>
      <c r="E6" s="253"/>
      <c r="F6" s="256"/>
      <c r="G6" s="252"/>
      <c r="H6" s="253"/>
      <c r="I6" s="256"/>
      <c r="J6" s="243"/>
      <c r="K6" s="244"/>
      <c r="L6" s="245"/>
    </row>
    <row r="7" spans="1:12">
      <c r="A7" s="4"/>
      <c r="B7" s="231" t="s">
        <v>0</v>
      </c>
      <c r="C7" s="233" t="s">
        <v>18</v>
      </c>
      <c r="D7" s="90" t="s">
        <v>25</v>
      </c>
      <c r="E7" s="91" t="s">
        <v>26</v>
      </c>
      <c r="F7" s="96" t="s">
        <v>26</v>
      </c>
      <c r="G7" s="90" t="s">
        <v>25</v>
      </c>
      <c r="H7" s="91" t="s">
        <v>26</v>
      </c>
      <c r="I7" s="96" t="s">
        <v>26</v>
      </c>
      <c r="J7" s="101" t="s">
        <v>25</v>
      </c>
      <c r="K7" s="38" t="s">
        <v>26</v>
      </c>
      <c r="L7" s="102" t="s">
        <v>26</v>
      </c>
    </row>
    <row r="8" spans="1:12" ht="15" thickBot="1">
      <c r="A8" s="4"/>
      <c r="B8" s="237"/>
      <c r="C8" s="238"/>
      <c r="D8" s="93" t="s">
        <v>28</v>
      </c>
      <c r="E8" s="94" t="s">
        <v>29</v>
      </c>
      <c r="F8" s="97" t="s">
        <v>30</v>
      </c>
      <c r="G8" s="93" t="s">
        <v>28</v>
      </c>
      <c r="H8" s="94" t="s">
        <v>29</v>
      </c>
      <c r="I8" s="97" t="s">
        <v>30</v>
      </c>
      <c r="J8" s="103" t="s">
        <v>28</v>
      </c>
      <c r="K8" s="48" t="s">
        <v>29</v>
      </c>
      <c r="L8" s="104" t="s">
        <v>30</v>
      </c>
    </row>
    <row r="9" spans="1:12">
      <c r="A9" s="4">
        <v>1</v>
      </c>
      <c r="B9" s="12">
        <v>3</v>
      </c>
      <c r="C9" s="119" t="s">
        <v>104</v>
      </c>
      <c r="D9" s="53">
        <f>'Etape 1,'!J9</f>
        <v>0</v>
      </c>
      <c r="E9" s="54">
        <f>'Etape 1,'!K9</f>
        <v>0.15829861111111132</v>
      </c>
      <c r="F9" s="98">
        <f>'Etape 1,'!L9</f>
        <v>4.6493055555555954E-2</v>
      </c>
      <c r="G9" s="53">
        <f>'Etape 2,'!J9</f>
        <v>0</v>
      </c>
      <c r="H9" s="54">
        <f>'Etape 2,'!K9</f>
        <v>0.13138888888888883</v>
      </c>
      <c r="I9" s="115">
        <f>'Etape 2,'!L9</f>
        <v>1.9583333333333456E-2</v>
      </c>
      <c r="J9" s="112">
        <f t="shared" ref="J9:L14" si="0">D9+G9</f>
        <v>0</v>
      </c>
      <c r="K9" s="59">
        <f t="shared" si="0"/>
        <v>0.28968750000000015</v>
      </c>
      <c r="L9" s="106">
        <f t="shared" si="0"/>
        <v>6.6076388888889406E-2</v>
      </c>
    </row>
    <row r="10" spans="1:12">
      <c r="A10" s="4">
        <v>2</v>
      </c>
      <c r="B10" s="21">
        <v>4</v>
      </c>
      <c r="C10" s="121" t="s">
        <v>105</v>
      </c>
      <c r="D10" s="63">
        <f>'Etape 1,'!J10</f>
        <v>0</v>
      </c>
      <c r="E10" s="64">
        <f>'Etape 1,'!K10</f>
        <v>0.14392361111111118</v>
      </c>
      <c r="F10" s="99">
        <f>'Etape 1,'!L10</f>
        <v>3.2118055555556094E-2</v>
      </c>
      <c r="G10" s="63">
        <f>'Etape 2,'!J10</f>
        <v>0</v>
      </c>
      <c r="H10" s="64">
        <f>'Etape 2,'!K10</f>
        <v>0.144050925925926</v>
      </c>
      <c r="I10" s="116">
        <f>'Etape 2,'!L10</f>
        <v>3.2245370370370632E-2</v>
      </c>
      <c r="J10" s="113">
        <f t="shared" si="0"/>
        <v>0</v>
      </c>
      <c r="K10" s="69">
        <f t="shared" si="0"/>
        <v>0.28797453703703718</v>
      </c>
      <c r="L10" s="108">
        <f t="shared" si="0"/>
        <v>6.4363425925926726E-2</v>
      </c>
    </row>
    <row r="11" spans="1:12">
      <c r="A11" s="4">
        <v>3</v>
      </c>
      <c r="B11" s="13">
        <v>8</v>
      </c>
      <c r="C11" s="123" t="s">
        <v>110</v>
      </c>
      <c r="D11" s="63">
        <f>'Etape 1,'!J11</f>
        <v>0.125</v>
      </c>
      <c r="E11" s="64">
        <f>'Etape 1,'!K11</f>
        <v>0.21690972222222216</v>
      </c>
      <c r="F11" s="99">
        <f>'Etape 1,'!L11</f>
        <v>0.23010416666666686</v>
      </c>
      <c r="G11" s="63">
        <f>'Etape 2,'!J11</f>
        <v>0.25</v>
      </c>
      <c r="H11" s="64">
        <f>'Etape 2,'!K11</f>
        <v>0.21098379629629638</v>
      </c>
      <c r="I11" s="116">
        <f>'Etape 2,'!L11</f>
        <v>0.349178240740741</v>
      </c>
      <c r="J11" s="216">
        <f t="shared" si="0"/>
        <v>0.375</v>
      </c>
      <c r="K11" s="69">
        <f t="shared" si="0"/>
        <v>0.42789351851851853</v>
      </c>
      <c r="L11" s="108">
        <f t="shared" si="0"/>
        <v>0.57928240740740788</v>
      </c>
    </row>
    <row r="12" spans="1:12">
      <c r="A12" s="4">
        <v>4</v>
      </c>
      <c r="B12" s="13">
        <v>753</v>
      </c>
      <c r="C12" s="123" t="s">
        <v>106</v>
      </c>
      <c r="D12" s="63">
        <f>'Etape 1,'!J12</f>
        <v>0.75</v>
      </c>
      <c r="E12" s="64">
        <f>'Etape 1,'!K12</f>
        <v>0</v>
      </c>
      <c r="F12" s="99">
        <f>'Etape 1,'!L12</f>
        <v>0.8618055555555556</v>
      </c>
      <c r="G12" s="63">
        <f>'Etape 2,'!J12</f>
        <v>0</v>
      </c>
      <c r="H12" s="64">
        <f>'Etape 2,'!K12</f>
        <v>0.16495370370370366</v>
      </c>
      <c r="I12" s="116">
        <f>'Etape 2,'!L12</f>
        <v>5.3148148148148361E-2</v>
      </c>
      <c r="J12" s="216">
        <f t="shared" si="0"/>
        <v>0.75</v>
      </c>
      <c r="K12" s="69">
        <f t="shared" si="0"/>
        <v>0.16495370370370366</v>
      </c>
      <c r="L12" s="108">
        <f t="shared" si="0"/>
        <v>0.91495370370370399</v>
      </c>
    </row>
    <row r="13" spans="1:12">
      <c r="A13" s="4">
        <v>5</v>
      </c>
      <c r="B13" s="13">
        <v>55</v>
      </c>
      <c r="C13" s="123" t="s">
        <v>107</v>
      </c>
      <c r="D13" s="63">
        <f>'Etape 1,'!J13</f>
        <v>0</v>
      </c>
      <c r="E13" s="64">
        <f>'Etape 1,'!K13</f>
        <v>0.14009259259259266</v>
      </c>
      <c r="F13" s="99">
        <f>'Etape 1,'!L13</f>
        <v>3.1064814814815173E-2</v>
      </c>
      <c r="G13" s="63">
        <f>'Etape 2,'!J13</f>
        <v>0</v>
      </c>
      <c r="H13" s="64">
        <f>'Etape 2,'!K13</f>
        <v>0.13944444444444459</v>
      </c>
      <c r="I13" s="116">
        <f>'Etape 2,'!L13</f>
        <v>2.7638888888889157E-2</v>
      </c>
      <c r="J13" s="113">
        <f t="shared" si="0"/>
        <v>0</v>
      </c>
      <c r="K13" s="69">
        <f t="shared" si="0"/>
        <v>0.27953703703703725</v>
      </c>
      <c r="L13" s="108">
        <f t="shared" si="0"/>
        <v>5.8703703703704327E-2</v>
      </c>
    </row>
    <row r="14" spans="1:12">
      <c r="A14" s="4">
        <v>6</v>
      </c>
      <c r="B14" s="13">
        <v>77</v>
      </c>
      <c r="C14" s="123" t="s">
        <v>108</v>
      </c>
      <c r="D14" s="63">
        <f>'Etape 1,'!J14</f>
        <v>0</v>
      </c>
      <c r="E14" s="64">
        <f>'Etape 1,'!K14</f>
        <v>0.15354166666666713</v>
      </c>
      <c r="F14" s="99">
        <f>'Etape 1,'!L14</f>
        <v>5.006944444444475E-2</v>
      </c>
      <c r="G14" s="63">
        <f>'Etape 2,'!J14</f>
        <v>0</v>
      </c>
      <c r="H14" s="64">
        <f>'Etape 2,'!K14</f>
        <v>0.1396412037037037</v>
      </c>
      <c r="I14" s="116">
        <f>'Etape 2,'!L14</f>
        <v>2.7835648148148335E-2</v>
      </c>
      <c r="J14" s="113">
        <f t="shared" si="0"/>
        <v>0</v>
      </c>
      <c r="K14" s="69">
        <f t="shared" si="0"/>
        <v>0.29318287037037083</v>
      </c>
      <c r="L14" s="108">
        <f t="shared" si="0"/>
        <v>7.7905092592593081E-2</v>
      </c>
    </row>
    <row r="15" spans="1:12">
      <c r="A15" s="4">
        <v>7</v>
      </c>
      <c r="B15" s="13">
        <v>25</v>
      </c>
      <c r="C15" s="123" t="s">
        <v>99</v>
      </c>
      <c r="D15" s="63">
        <f>'Etape 1,'!J15</f>
        <v>0</v>
      </c>
      <c r="E15" s="64">
        <f>'Etape 1,'!K15</f>
        <v>0.13527777777777772</v>
      </c>
      <c r="F15" s="99">
        <f>'Etape 1,'!L15</f>
        <v>2.347222222222263E-2</v>
      </c>
      <c r="G15" s="63">
        <f>'Etape 2,'!J15</f>
        <v>0</v>
      </c>
      <c r="H15" s="64">
        <f>'Etape 2,'!K15</f>
        <v>0.12974537037037032</v>
      </c>
      <c r="I15" s="116">
        <f>'Etape 2,'!L15</f>
        <v>1.7939814814815006E-2</v>
      </c>
      <c r="J15" s="113">
        <f t="shared" ref="J15" si="1">D15+G15</f>
        <v>0</v>
      </c>
      <c r="K15" s="69">
        <f t="shared" ref="K15" si="2">E15+H15</f>
        <v>0.26502314814814804</v>
      </c>
      <c r="L15" s="108">
        <f t="shared" ref="L15" si="3">F15+I15</f>
        <v>4.1412037037037636E-2</v>
      </c>
    </row>
    <row r="16" spans="1:12" ht="15" thickBot="1">
      <c r="B16" s="14"/>
      <c r="C16" s="160"/>
      <c r="D16" s="77"/>
      <c r="E16" s="73"/>
      <c r="F16" s="100"/>
      <c r="G16" s="77"/>
      <c r="H16" s="73"/>
      <c r="I16" s="167"/>
      <c r="J16" s="114"/>
      <c r="K16" s="110"/>
      <c r="L16" s="111"/>
    </row>
  </sheetData>
  <mergeCells count="7">
    <mergeCell ref="B1:C2"/>
    <mergeCell ref="D5:F6"/>
    <mergeCell ref="J5:L6"/>
    <mergeCell ref="B7:B8"/>
    <mergeCell ref="C7:C8"/>
    <mergeCell ref="G5:I6"/>
    <mergeCell ref="D2:L4"/>
  </mergeCells>
  <printOptions horizontalCentered="1" vertic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L18"/>
  <sheetViews>
    <sheetView tabSelected="1" workbookViewId="0"/>
  </sheetViews>
  <sheetFormatPr baseColWidth="10" defaultRowHeight="14" x14ac:dyDescent="0"/>
  <cols>
    <col min="1" max="1" width="3.6640625" customWidth="1"/>
    <col min="2" max="2" width="9.83203125" bestFit="1" customWidth="1"/>
    <col min="3" max="3" width="24.1640625" bestFit="1" customWidth="1"/>
    <col min="12" max="12" width="11.83203125" customWidth="1"/>
  </cols>
  <sheetData>
    <row r="1" spans="1:12">
      <c r="A1" s="4"/>
      <c r="B1" s="239" t="s">
        <v>98</v>
      </c>
      <c r="C1" s="239"/>
    </row>
    <row r="2" spans="1:12">
      <c r="A2" s="4"/>
      <c r="B2" s="239"/>
      <c r="C2" s="239"/>
      <c r="D2" s="239" t="s">
        <v>59</v>
      </c>
      <c r="E2" s="239"/>
      <c r="F2" s="239"/>
      <c r="G2" s="239"/>
      <c r="H2" s="239"/>
      <c r="I2" s="239"/>
      <c r="J2" s="239"/>
      <c r="K2" s="239"/>
      <c r="L2" s="239"/>
    </row>
    <row r="3" spans="1:12">
      <c r="A3" s="4"/>
      <c r="D3" s="239"/>
      <c r="E3" s="239"/>
      <c r="F3" s="239"/>
      <c r="G3" s="239"/>
      <c r="H3" s="239"/>
      <c r="I3" s="239"/>
      <c r="J3" s="239"/>
      <c r="K3" s="239"/>
      <c r="L3" s="239"/>
    </row>
    <row r="4" spans="1:12" ht="15" thickBot="1">
      <c r="A4" s="4"/>
      <c r="C4" s="27"/>
    </row>
    <row r="5" spans="1:12" ht="15" thickTop="1">
      <c r="A5" s="4"/>
      <c r="C5" s="27"/>
      <c r="D5" s="249" t="s">
        <v>44</v>
      </c>
      <c r="E5" s="250"/>
      <c r="F5" s="255"/>
      <c r="G5" s="249" t="s">
        <v>43</v>
      </c>
      <c r="H5" s="250"/>
      <c r="I5" s="255"/>
      <c r="J5" s="240" t="s">
        <v>45</v>
      </c>
      <c r="K5" s="241"/>
      <c r="L5" s="242"/>
    </row>
    <row r="6" spans="1:12" ht="15" thickBot="1">
      <c r="A6" s="4"/>
      <c r="D6" s="252"/>
      <c r="E6" s="253"/>
      <c r="F6" s="256"/>
      <c r="G6" s="252"/>
      <c r="H6" s="253"/>
      <c r="I6" s="256"/>
      <c r="J6" s="243"/>
      <c r="K6" s="244"/>
      <c r="L6" s="245"/>
    </row>
    <row r="7" spans="1:12">
      <c r="A7" s="4"/>
      <c r="B7" s="231" t="s">
        <v>0</v>
      </c>
      <c r="C7" s="233" t="s">
        <v>18</v>
      </c>
      <c r="D7" s="90" t="s">
        <v>25</v>
      </c>
      <c r="E7" s="91" t="s">
        <v>26</v>
      </c>
      <c r="F7" s="96" t="s">
        <v>26</v>
      </c>
      <c r="G7" s="90" t="s">
        <v>25</v>
      </c>
      <c r="H7" s="91" t="s">
        <v>26</v>
      </c>
      <c r="I7" s="96" t="s">
        <v>26</v>
      </c>
      <c r="J7" s="101" t="s">
        <v>25</v>
      </c>
      <c r="K7" s="38" t="s">
        <v>26</v>
      </c>
      <c r="L7" s="102" t="s">
        <v>26</v>
      </c>
    </row>
    <row r="8" spans="1:12" ht="15" thickBot="1">
      <c r="A8" s="4"/>
      <c r="B8" s="237"/>
      <c r="C8" s="238"/>
      <c r="D8" s="93" t="s">
        <v>28</v>
      </c>
      <c r="E8" s="94" t="s">
        <v>29</v>
      </c>
      <c r="F8" s="97" t="s">
        <v>30</v>
      </c>
      <c r="G8" s="93" t="s">
        <v>28</v>
      </c>
      <c r="H8" s="94" t="s">
        <v>29</v>
      </c>
      <c r="I8" s="97" t="s">
        <v>30</v>
      </c>
      <c r="J8" s="103" t="s">
        <v>28</v>
      </c>
      <c r="K8" s="48" t="s">
        <v>29</v>
      </c>
      <c r="L8" s="104" t="s">
        <v>30</v>
      </c>
    </row>
    <row r="9" spans="1:12">
      <c r="A9" s="4">
        <v>1</v>
      </c>
      <c r="B9" s="12">
        <v>25</v>
      </c>
      <c r="C9" s="198" t="s">
        <v>99</v>
      </c>
      <c r="D9" s="53">
        <f>'Etape 1,'!J15</f>
        <v>0</v>
      </c>
      <c r="E9" s="54">
        <f>'Etape 1,'!K15</f>
        <v>0.13527777777777772</v>
      </c>
      <c r="F9" s="98">
        <f>'Etape 1,'!L15</f>
        <v>2.347222222222263E-2</v>
      </c>
      <c r="G9" s="53">
        <f>'Etape 2,'!J15</f>
        <v>0</v>
      </c>
      <c r="H9" s="54">
        <f>'Etape 2,'!K15</f>
        <v>0.12974537037037032</v>
      </c>
      <c r="I9" s="115">
        <f>'Etape 2,'!L15</f>
        <v>1.7939814814815006E-2</v>
      </c>
      <c r="J9" s="112">
        <f t="shared" ref="J9:L15" si="0">D9+G9</f>
        <v>0</v>
      </c>
      <c r="K9" s="59">
        <f t="shared" si="0"/>
        <v>0.26502314814814804</v>
      </c>
      <c r="L9" s="106">
        <f t="shared" si="0"/>
        <v>4.1412037037037636E-2</v>
      </c>
    </row>
    <row r="10" spans="1:12">
      <c r="A10" s="4">
        <v>2</v>
      </c>
      <c r="B10" s="21">
        <v>55</v>
      </c>
      <c r="C10" s="199" t="s">
        <v>107</v>
      </c>
      <c r="D10" s="63">
        <f>'Etape 1,'!J13</f>
        <v>0</v>
      </c>
      <c r="E10" s="64">
        <f>'Etape 1,'!K13</f>
        <v>0.14009259259259266</v>
      </c>
      <c r="F10" s="99">
        <f>'Etape 1,'!L13</f>
        <v>3.1064814814815173E-2</v>
      </c>
      <c r="G10" s="63">
        <f>'Etape 2,'!J13</f>
        <v>0</v>
      </c>
      <c r="H10" s="64">
        <f>'Etape 2,'!K13</f>
        <v>0.13944444444444459</v>
      </c>
      <c r="I10" s="116">
        <f>'Etape 2,'!L13</f>
        <v>2.7638888888889157E-2</v>
      </c>
      <c r="J10" s="113">
        <f t="shared" si="0"/>
        <v>0</v>
      </c>
      <c r="K10" s="69">
        <f t="shared" si="0"/>
        <v>0.27953703703703725</v>
      </c>
      <c r="L10" s="108">
        <f t="shared" si="0"/>
        <v>5.8703703703704327E-2</v>
      </c>
    </row>
    <row r="11" spans="1:12">
      <c r="A11" s="4">
        <v>3</v>
      </c>
      <c r="B11" s="13">
        <v>4</v>
      </c>
      <c r="C11" s="197" t="s">
        <v>105</v>
      </c>
      <c r="D11" s="63">
        <f>'Etape 1,'!J10</f>
        <v>0</v>
      </c>
      <c r="E11" s="64">
        <f>'Etape 1,'!K10</f>
        <v>0.14392361111111118</v>
      </c>
      <c r="F11" s="99">
        <f>'Etape 1,'!L10</f>
        <v>3.2118055555556094E-2</v>
      </c>
      <c r="G11" s="63">
        <f>'Etape 2,'!J10</f>
        <v>0</v>
      </c>
      <c r="H11" s="64">
        <f>'Etape 2,'!K10</f>
        <v>0.144050925925926</v>
      </c>
      <c r="I11" s="116">
        <f>'Etape 2,'!L10</f>
        <v>3.2245370370370632E-2</v>
      </c>
      <c r="J11" s="113">
        <f t="shared" si="0"/>
        <v>0</v>
      </c>
      <c r="K11" s="69">
        <f t="shared" si="0"/>
        <v>0.28797453703703718</v>
      </c>
      <c r="L11" s="108">
        <f t="shared" si="0"/>
        <v>6.4363425925926726E-2</v>
      </c>
    </row>
    <row r="12" spans="1:12">
      <c r="A12" s="4">
        <v>4</v>
      </c>
      <c r="B12" s="13">
        <v>3</v>
      </c>
      <c r="C12" s="197" t="s">
        <v>104</v>
      </c>
      <c r="D12" s="63">
        <f>'Etape 1,'!J9</f>
        <v>0</v>
      </c>
      <c r="E12" s="64">
        <f>'Etape 1,'!K9</f>
        <v>0.15829861111111132</v>
      </c>
      <c r="F12" s="99">
        <f>'Etape 1,'!L9</f>
        <v>4.6493055555555954E-2</v>
      </c>
      <c r="G12" s="63">
        <f>'Etape 2,'!J9</f>
        <v>0</v>
      </c>
      <c r="H12" s="64">
        <f>'Etape 2,'!K9</f>
        <v>0.13138888888888883</v>
      </c>
      <c r="I12" s="116">
        <f>'Etape 2,'!L9</f>
        <v>1.9583333333333456E-2</v>
      </c>
      <c r="J12" s="113">
        <f t="shared" si="0"/>
        <v>0</v>
      </c>
      <c r="K12" s="69">
        <f t="shared" si="0"/>
        <v>0.28968750000000015</v>
      </c>
      <c r="L12" s="108">
        <f t="shared" si="0"/>
        <v>6.6076388888889406E-2</v>
      </c>
    </row>
    <row r="13" spans="1:12">
      <c r="A13" s="4">
        <v>5</v>
      </c>
      <c r="B13" s="13">
        <v>77</v>
      </c>
      <c r="C13" s="123" t="s">
        <v>108</v>
      </c>
      <c r="D13" s="63">
        <f>'Etape 1,'!J14</f>
        <v>0</v>
      </c>
      <c r="E13" s="64">
        <f>'Etape 1,'!K14</f>
        <v>0.15354166666666713</v>
      </c>
      <c r="F13" s="99">
        <f>'Etape 1,'!L14</f>
        <v>5.006944444444475E-2</v>
      </c>
      <c r="G13" s="63">
        <f>'Etape 2,'!J14</f>
        <v>0</v>
      </c>
      <c r="H13" s="64">
        <f>'Etape 2,'!K14</f>
        <v>0.1396412037037037</v>
      </c>
      <c r="I13" s="116">
        <f>'Etape 2,'!L14</f>
        <v>2.7835648148148335E-2</v>
      </c>
      <c r="J13" s="113">
        <f t="shared" si="0"/>
        <v>0</v>
      </c>
      <c r="K13" s="69">
        <f t="shared" si="0"/>
        <v>0.29318287037037083</v>
      </c>
      <c r="L13" s="108">
        <f t="shared" si="0"/>
        <v>7.7905092592593081E-2</v>
      </c>
    </row>
    <row r="14" spans="1:12">
      <c r="A14" s="4">
        <v>6</v>
      </c>
      <c r="B14" s="13">
        <v>8</v>
      </c>
      <c r="C14" s="123" t="s">
        <v>110</v>
      </c>
      <c r="D14" s="63">
        <f>'Etape 1,'!J11</f>
        <v>0.125</v>
      </c>
      <c r="E14" s="64">
        <f>'Etape 1,'!K11</f>
        <v>0.21690972222222216</v>
      </c>
      <c r="F14" s="99">
        <f>'Etape 1,'!L11</f>
        <v>0.23010416666666686</v>
      </c>
      <c r="G14" s="63">
        <f>'Etape 2,'!J11</f>
        <v>0.25</v>
      </c>
      <c r="H14" s="64">
        <f>'Etape 2,'!K11</f>
        <v>0.21098379629629638</v>
      </c>
      <c r="I14" s="116">
        <f>'Etape 2,'!L11</f>
        <v>0.349178240740741</v>
      </c>
      <c r="J14" s="216">
        <f t="shared" si="0"/>
        <v>0.375</v>
      </c>
      <c r="K14" s="69">
        <f t="shared" si="0"/>
        <v>0.42789351851851853</v>
      </c>
      <c r="L14" s="108">
        <f t="shared" si="0"/>
        <v>0.57928240740740788</v>
      </c>
    </row>
    <row r="15" spans="1:12">
      <c r="A15" s="4">
        <v>7</v>
      </c>
      <c r="B15" s="13">
        <v>753</v>
      </c>
      <c r="C15" s="123" t="s">
        <v>106</v>
      </c>
      <c r="D15" s="63">
        <f>'Etape 1,'!J12</f>
        <v>0.75</v>
      </c>
      <c r="E15" s="64">
        <f>'Etape 1,'!K12</f>
        <v>0</v>
      </c>
      <c r="F15" s="99">
        <f>'Etape 1,'!L12</f>
        <v>0.8618055555555556</v>
      </c>
      <c r="G15" s="63">
        <f>'Etape 2,'!J12</f>
        <v>0</v>
      </c>
      <c r="H15" s="64">
        <f>'Etape 2,'!K12</f>
        <v>0.16495370370370366</v>
      </c>
      <c r="I15" s="116">
        <f>'Etape 2,'!L12</f>
        <v>5.3148148148148361E-2</v>
      </c>
      <c r="J15" s="216">
        <f t="shared" si="0"/>
        <v>0.75</v>
      </c>
      <c r="K15" s="69">
        <f t="shared" si="0"/>
        <v>0.16495370370370366</v>
      </c>
      <c r="L15" s="108">
        <f t="shared" si="0"/>
        <v>0.91495370370370399</v>
      </c>
    </row>
    <row r="16" spans="1:12" ht="15" thickBot="1">
      <c r="B16" s="14"/>
      <c r="C16" s="160"/>
      <c r="D16" s="77"/>
      <c r="E16" s="73"/>
      <c r="F16" s="100"/>
      <c r="G16" s="77"/>
      <c r="H16" s="73"/>
      <c r="I16" s="167"/>
      <c r="J16" s="114"/>
      <c r="K16" s="110"/>
      <c r="L16" s="111"/>
    </row>
    <row r="18" spans="3:12">
      <c r="C18" t="s">
        <v>47</v>
      </c>
      <c r="L18" t="s">
        <v>48</v>
      </c>
    </row>
  </sheetData>
  <sortState ref="B9:L15">
    <sortCondition ref="L9:L15"/>
  </sortState>
  <mergeCells count="7">
    <mergeCell ref="B7:B8"/>
    <mergeCell ref="C7:C8"/>
    <mergeCell ref="B1:C2"/>
    <mergeCell ref="D2:L3"/>
    <mergeCell ref="D5:F6"/>
    <mergeCell ref="G5:I6"/>
    <mergeCell ref="J5:L6"/>
  </mergeCells>
  <printOptions horizontalCentered="1" vertic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R14"/>
  <sheetViews>
    <sheetView workbookViewId="0"/>
  </sheetViews>
  <sheetFormatPr baseColWidth="10" defaultRowHeight="14" x14ac:dyDescent="0"/>
  <cols>
    <col min="1" max="1" width="3.6640625" customWidth="1"/>
    <col min="2" max="2" width="4.5" customWidth="1"/>
    <col min="3" max="3" width="24.1640625" bestFit="1" customWidth="1"/>
    <col min="4" max="4" width="20.6640625" bestFit="1" customWidth="1"/>
    <col min="5" max="5" width="14.5" customWidth="1"/>
    <col min="6" max="6" width="16.5" bestFit="1" customWidth="1"/>
    <col min="7" max="7" width="5.33203125" bestFit="1" customWidth="1"/>
    <col min="8" max="14" width="3.33203125" customWidth="1"/>
    <col min="17" max="17" width="11.83203125" customWidth="1"/>
    <col min="18" max="18" width="28.5" customWidth="1"/>
  </cols>
  <sheetData>
    <row r="1" spans="1:18">
      <c r="B1" s="259" t="s">
        <v>98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8" ht="18.75" customHeight="1"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18" ht="21.75" customHeight="1">
      <c r="A3" s="4"/>
      <c r="B3" s="218" t="s">
        <v>55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</row>
    <row r="4" spans="1:18" ht="15" thickBot="1">
      <c r="O4" s="117"/>
      <c r="P4" s="117"/>
      <c r="Q4" s="117"/>
    </row>
    <row r="5" spans="1:18" ht="15.75" customHeight="1" thickBot="1">
      <c r="A5" s="4"/>
      <c r="B5" s="231" t="s">
        <v>51</v>
      </c>
      <c r="C5" s="233" t="s">
        <v>1</v>
      </c>
      <c r="D5" s="233" t="s">
        <v>14</v>
      </c>
      <c r="E5" s="226" t="s">
        <v>3</v>
      </c>
      <c r="F5" s="235" t="s">
        <v>4</v>
      </c>
      <c r="G5" s="257" t="s">
        <v>10</v>
      </c>
      <c r="H5" s="228" t="s">
        <v>6</v>
      </c>
      <c r="I5" s="229"/>
      <c r="J5" s="229"/>
      <c r="K5" s="229"/>
      <c r="L5" s="229"/>
      <c r="M5" s="229"/>
      <c r="N5" s="230"/>
      <c r="O5" s="260" t="s">
        <v>52</v>
      </c>
      <c r="P5" s="262" t="s">
        <v>54</v>
      </c>
      <c r="Q5" s="264" t="s">
        <v>53</v>
      </c>
    </row>
    <row r="6" spans="1:18" ht="69" thickBot="1">
      <c r="A6" s="4"/>
      <c r="B6" s="232"/>
      <c r="C6" s="234"/>
      <c r="D6" s="234"/>
      <c r="E6" s="227"/>
      <c r="F6" s="236"/>
      <c r="G6" s="258"/>
      <c r="H6" s="137" t="s">
        <v>7</v>
      </c>
      <c r="I6" s="138" t="s">
        <v>8</v>
      </c>
      <c r="J6" s="138" t="s">
        <v>9</v>
      </c>
      <c r="K6" s="138" t="s">
        <v>11</v>
      </c>
      <c r="L6" s="138" t="s">
        <v>12</v>
      </c>
      <c r="M6" s="139" t="s">
        <v>13</v>
      </c>
      <c r="N6" s="147" t="s">
        <v>70</v>
      </c>
      <c r="O6" s="261"/>
      <c r="P6" s="263"/>
      <c r="Q6" s="265"/>
    </row>
    <row r="7" spans="1:18">
      <c r="A7" s="16">
        <v>1</v>
      </c>
      <c r="B7" s="12">
        <v>25</v>
      </c>
      <c r="C7" s="198" t="s">
        <v>99</v>
      </c>
      <c r="D7" s="202" t="s">
        <v>100</v>
      </c>
      <c r="E7" s="17" t="s">
        <v>101</v>
      </c>
      <c r="F7" s="18" t="s">
        <v>102</v>
      </c>
      <c r="G7" s="206" t="s">
        <v>103</v>
      </c>
      <c r="H7" s="6" t="s">
        <v>86</v>
      </c>
      <c r="I7" s="7"/>
      <c r="J7" s="7"/>
      <c r="K7" s="7"/>
      <c r="L7" s="7" t="s">
        <v>86</v>
      </c>
      <c r="M7" s="141"/>
      <c r="N7" s="144"/>
      <c r="O7" s="209">
        <f>'Etapes 1, 2'!J15</f>
        <v>0</v>
      </c>
      <c r="P7" s="210">
        <f>'Etapes 1, 2'!K15</f>
        <v>0.26502314814814804</v>
      </c>
      <c r="Q7" s="211">
        <f>'Etapes 1, 2'!L15</f>
        <v>4.1412037037037636E-2</v>
      </c>
      <c r="R7" s="118" t="s">
        <v>113</v>
      </c>
    </row>
    <row r="8" spans="1:18">
      <c r="A8" s="127">
        <v>2</v>
      </c>
      <c r="B8" s="21">
        <v>55</v>
      </c>
      <c r="C8" s="199" t="s">
        <v>107</v>
      </c>
      <c r="D8" s="204"/>
      <c r="E8" s="22" t="s">
        <v>91</v>
      </c>
      <c r="F8" s="23" t="s">
        <v>92</v>
      </c>
      <c r="G8" s="207" t="s">
        <v>93</v>
      </c>
      <c r="H8" s="24" t="s">
        <v>86</v>
      </c>
      <c r="I8" s="25"/>
      <c r="J8" s="25"/>
      <c r="K8" s="25"/>
      <c r="L8" s="25" t="s">
        <v>86</v>
      </c>
      <c r="M8" s="142" t="s">
        <v>86</v>
      </c>
      <c r="N8" s="145"/>
      <c r="O8" s="128">
        <f>'Etapes 1, 2'!J13</f>
        <v>0</v>
      </c>
      <c r="P8" s="129">
        <f>'Etapes 1, 2'!K13</f>
        <v>0.27953703703703725</v>
      </c>
      <c r="Q8" s="130">
        <f>'Etapes 1, 2'!L13</f>
        <v>5.8703703703704327E-2</v>
      </c>
      <c r="R8" s="131" t="s">
        <v>114</v>
      </c>
    </row>
    <row r="9" spans="1:18">
      <c r="A9" s="132">
        <v>3</v>
      </c>
      <c r="B9" s="13">
        <v>4</v>
      </c>
      <c r="C9" s="197" t="s">
        <v>105</v>
      </c>
      <c r="D9" s="203" t="s">
        <v>111</v>
      </c>
      <c r="E9" s="3" t="s">
        <v>83</v>
      </c>
      <c r="F9" s="193" t="s">
        <v>84</v>
      </c>
      <c r="G9" s="205" t="s">
        <v>85</v>
      </c>
      <c r="H9" s="9" t="s">
        <v>86</v>
      </c>
      <c r="I9" s="10"/>
      <c r="J9" s="10" t="s">
        <v>86</v>
      </c>
      <c r="K9" s="10" t="s">
        <v>86</v>
      </c>
      <c r="L9" s="10"/>
      <c r="M9" s="143"/>
      <c r="N9" s="145"/>
      <c r="O9" s="128">
        <f>'Etapes 1, 2'!J10</f>
        <v>0</v>
      </c>
      <c r="P9" s="129">
        <f>'Etapes 1, 2'!K10</f>
        <v>0.28797453703703718</v>
      </c>
      <c r="Q9" s="130">
        <f>'Etapes 1, 2'!L10</f>
        <v>6.4363425925926726E-2</v>
      </c>
      <c r="R9" s="131" t="s">
        <v>115</v>
      </c>
    </row>
    <row r="10" spans="1:18">
      <c r="A10" s="132">
        <v>4</v>
      </c>
      <c r="B10" s="13">
        <v>3</v>
      </c>
      <c r="C10" s="200" t="s">
        <v>104</v>
      </c>
      <c r="D10" s="201"/>
      <c r="E10" s="3" t="s">
        <v>91</v>
      </c>
      <c r="F10" s="11" t="s">
        <v>92</v>
      </c>
      <c r="G10" s="205" t="s">
        <v>93</v>
      </c>
      <c r="H10" s="9" t="s">
        <v>86</v>
      </c>
      <c r="I10" s="10"/>
      <c r="J10" s="10"/>
      <c r="K10" s="10"/>
      <c r="L10" s="10" t="s">
        <v>86</v>
      </c>
      <c r="M10" s="143" t="s">
        <v>86</v>
      </c>
      <c r="N10" s="145"/>
      <c r="O10" s="208">
        <f>'Etapes 1, 2'!J9</f>
        <v>0</v>
      </c>
      <c r="P10" s="69">
        <f>'Etapes 1, 2'!K9</f>
        <v>0.28968750000000015</v>
      </c>
      <c r="Q10" s="108">
        <f>'Etapes 1, 2'!L9</f>
        <v>6.6076388888889406E-2</v>
      </c>
      <c r="R10" s="133"/>
    </row>
    <row r="11" spans="1:18">
      <c r="A11" s="132">
        <v>5</v>
      </c>
      <c r="B11" s="13">
        <v>77</v>
      </c>
      <c r="C11" s="123" t="s">
        <v>108</v>
      </c>
      <c r="D11" s="2" t="s">
        <v>118</v>
      </c>
      <c r="E11" s="3" t="s">
        <v>94</v>
      </c>
      <c r="F11" s="11" t="s">
        <v>95</v>
      </c>
      <c r="G11" s="8" t="s">
        <v>96</v>
      </c>
      <c r="H11" s="9" t="s">
        <v>86</v>
      </c>
      <c r="I11" s="10"/>
      <c r="J11" s="10"/>
      <c r="K11" s="10"/>
      <c r="L11" s="10" t="s">
        <v>86</v>
      </c>
      <c r="M11" s="143"/>
      <c r="N11" s="145"/>
      <c r="O11" s="128">
        <f>'Etapes 1, 2'!J14</f>
        <v>0</v>
      </c>
      <c r="P11" s="129">
        <f>'Etapes 1, 2'!K14</f>
        <v>0.29318287037037083</v>
      </c>
      <c r="Q11" s="130">
        <f>'Etapes 1, 2'!L14</f>
        <v>7.7905092592593081E-2</v>
      </c>
      <c r="R11" s="131" t="s">
        <v>116</v>
      </c>
    </row>
    <row r="12" spans="1:18">
      <c r="A12" s="132">
        <v>6</v>
      </c>
      <c r="B12" s="13">
        <v>8</v>
      </c>
      <c r="C12" s="123" t="s">
        <v>110</v>
      </c>
      <c r="D12" s="184" t="s">
        <v>112</v>
      </c>
      <c r="E12" s="194" t="s">
        <v>87</v>
      </c>
      <c r="F12" s="11" t="s">
        <v>88</v>
      </c>
      <c r="G12" s="8" t="s">
        <v>89</v>
      </c>
      <c r="H12" s="9" t="s">
        <v>86</v>
      </c>
      <c r="I12" s="10"/>
      <c r="J12" s="10"/>
      <c r="K12" s="10" t="s">
        <v>86</v>
      </c>
      <c r="L12" s="10"/>
      <c r="M12" s="143"/>
      <c r="N12" s="145"/>
      <c r="O12" s="217">
        <f>'Etapes 1, 2'!J11</f>
        <v>0.375</v>
      </c>
      <c r="P12" s="129">
        <f>'Etapes 1, 2'!K11</f>
        <v>0.42789351851851853</v>
      </c>
      <c r="Q12" s="130">
        <f>'Etapes 1, 2'!L11</f>
        <v>0.57928240740740788</v>
      </c>
      <c r="R12" s="131" t="s">
        <v>117</v>
      </c>
    </row>
    <row r="13" spans="1:18">
      <c r="A13" s="132">
        <v>7</v>
      </c>
      <c r="B13" s="13">
        <v>753</v>
      </c>
      <c r="C13" s="123" t="s">
        <v>106</v>
      </c>
      <c r="D13" s="184" t="s">
        <v>109</v>
      </c>
      <c r="E13" s="3" t="s">
        <v>83</v>
      </c>
      <c r="F13" s="26" t="s">
        <v>97</v>
      </c>
      <c r="G13" s="8" t="s">
        <v>89</v>
      </c>
      <c r="H13" s="9" t="s">
        <v>86</v>
      </c>
      <c r="I13" s="10"/>
      <c r="J13" s="10"/>
      <c r="K13" s="10" t="s">
        <v>86</v>
      </c>
      <c r="L13" s="10"/>
      <c r="M13" s="143"/>
      <c r="N13" s="145"/>
      <c r="O13" s="217">
        <f>'Etapes 1, 2'!J12</f>
        <v>0.75</v>
      </c>
      <c r="P13" s="129">
        <f>'Etapes 1, 2'!K12</f>
        <v>0.16495370370370366</v>
      </c>
      <c r="Q13" s="130">
        <f>'Etapes 1, 2'!L12</f>
        <v>0.91495370370370399</v>
      </c>
    </row>
    <row r="14" spans="1:18" ht="15" thickBot="1">
      <c r="A14" s="132"/>
      <c r="B14" s="134"/>
      <c r="C14" s="135"/>
      <c r="D14" s="152"/>
      <c r="E14" s="153"/>
      <c r="F14" s="154"/>
      <c r="G14" s="155"/>
      <c r="H14" s="156"/>
      <c r="I14" s="157"/>
      <c r="J14" s="157"/>
      <c r="K14" s="157"/>
      <c r="L14" s="157"/>
      <c r="M14" s="158"/>
      <c r="N14" s="159"/>
      <c r="O14" s="181"/>
      <c r="P14" s="182"/>
      <c r="Q14" s="183"/>
    </row>
  </sheetData>
  <sortState ref="B7:Q13">
    <sortCondition ref="Q7:Q13"/>
  </sortState>
  <mergeCells count="12">
    <mergeCell ref="D5:D6"/>
    <mergeCell ref="E5:E6"/>
    <mergeCell ref="F5:F6"/>
    <mergeCell ref="G5:G6"/>
    <mergeCell ref="B1:Q2"/>
    <mergeCell ref="B3:Q3"/>
    <mergeCell ref="O5:O6"/>
    <mergeCell ref="P5:P6"/>
    <mergeCell ref="Q5:Q6"/>
    <mergeCell ref="B5:B6"/>
    <mergeCell ref="C5:C6"/>
    <mergeCell ref="H5:N5"/>
  </mergeCells>
  <printOptions horizontalCentered="1" verticalCentered="1"/>
  <pageMargins left="0" right="0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1:AL16"/>
  <sheetViews>
    <sheetView workbookViewId="0">
      <pane xSplit="3" ySplit="2" topLeftCell="D3" activePane="bottomRight" state="frozen"/>
      <selection pane="topRight" activeCell="E1" sqref="E1"/>
      <selection pane="bottomLeft" activeCell="A3" sqref="A3"/>
      <selection pane="bottomRight"/>
    </sheetView>
  </sheetViews>
  <sheetFormatPr baseColWidth="10" defaultRowHeight="14" x14ac:dyDescent="0"/>
  <cols>
    <col min="1" max="1" width="3.6640625" customWidth="1"/>
    <col min="2" max="2" width="9.83203125" bestFit="1" customWidth="1"/>
    <col min="3" max="3" width="24.1640625" bestFit="1" customWidth="1"/>
    <col min="4" max="6" width="9" customWidth="1"/>
    <col min="7" max="7" width="10.5" customWidth="1"/>
    <col min="8" max="8" width="9" customWidth="1"/>
    <col min="9" max="9" width="10.5" customWidth="1"/>
    <col min="10" max="14" width="9" customWidth="1"/>
    <col min="15" max="15" width="10.33203125" customWidth="1"/>
    <col min="16" max="16" width="9" customWidth="1"/>
    <col min="17" max="17" width="10" customWidth="1"/>
    <col min="18" max="19" width="9" customWidth="1"/>
  </cols>
  <sheetData>
    <row r="1" spans="1:38">
      <c r="A1" s="4"/>
      <c r="B1" s="239" t="s">
        <v>98</v>
      </c>
      <c r="C1" s="239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38">
      <c r="A2" s="4"/>
      <c r="B2" s="239"/>
      <c r="C2" s="239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38">
      <c r="A3" s="4"/>
      <c r="C3" s="164" t="s">
        <v>15</v>
      </c>
    </row>
    <row r="4" spans="1:38">
      <c r="A4" s="4"/>
      <c r="C4" s="27" t="s">
        <v>16</v>
      </c>
      <c r="D4" s="28">
        <v>7.2916666666666671E-2</v>
      </c>
    </row>
    <row r="5" spans="1:38">
      <c r="A5" s="4"/>
      <c r="C5" s="27" t="s">
        <v>17</v>
      </c>
      <c r="D5" s="28">
        <v>4.1666666666666664E-2</v>
      </c>
      <c r="G5" s="30"/>
    </row>
    <row r="6" spans="1:38" ht="15" thickBot="1">
      <c r="A6" s="4"/>
      <c r="G6" s="30"/>
    </row>
    <row r="7" spans="1:38" ht="15" thickBot="1">
      <c r="A7" s="4"/>
      <c r="B7" s="231" t="s">
        <v>0</v>
      </c>
      <c r="C7" s="233" t="s">
        <v>18</v>
      </c>
      <c r="D7" s="79" t="s">
        <v>19</v>
      </c>
      <c r="E7" s="32" t="s">
        <v>71</v>
      </c>
      <c r="F7" s="80" t="s">
        <v>20</v>
      </c>
      <c r="G7" s="33" t="s">
        <v>72</v>
      </c>
      <c r="H7" s="81" t="s">
        <v>20</v>
      </c>
      <c r="I7" s="34" t="s">
        <v>73</v>
      </c>
      <c r="J7" s="82" t="s">
        <v>21</v>
      </c>
      <c r="K7" s="35" t="s">
        <v>74</v>
      </c>
      <c r="L7" s="79" t="s">
        <v>21</v>
      </c>
      <c r="M7" s="32" t="s">
        <v>75</v>
      </c>
      <c r="N7" s="80" t="s">
        <v>22</v>
      </c>
      <c r="O7" s="36" t="s">
        <v>76</v>
      </c>
      <c r="P7" s="81" t="s">
        <v>22</v>
      </c>
      <c r="Q7" s="34" t="s">
        <v>77</v>
      </c>
      <c r="R7" s="82" t="s">
        <v>23</v>
      </c>
      <c r="S7" s="35" t="s">
        <v>71</v>
      </c>
      <c r="T7" s="79" t="s">
        <v>23</v>
      </c>
      <c r="U7" s="32" t="s">
        <v>71</v>
      </c>
      <c r="V7" s="80" t="s">
        <v>24</v>
      </c>
      <c r="W7" s="33" t="s">
        <v>73</v>
      </c>
      <c r="X7" s="81" t="s">
        <v>24</v>
      </c>
      <c r="Y7" s="34" t="s">
        <v>73</v>
      </c>
      <c r="Z7" s="82" t="s">
        <v>32</v>
      </c>
      <c r="AA7" s="35" t="s">
        <v>75</v>
      </c>
      <c r="AB7" s="79" t="s">
        <v>32</v>
      </c>
      <c r="AC7" s="32" t="s">
        <v>75</v>
      </c>
      <c r="AD7" s="80" t="s">
        <v>60</v>
      </c>
      <c r="AE7" s="36" t="s">
        <v>76</v>
      </c>
      <c r="AF7" s="81" t="s">
        <v>33</v>
      </c>
      <c r="AG7" s="34" t="s">
        <v>76</v>
      </c>
      <c r="AH7" s="82" t="s">
        <v>35</v>
      </c>
      <c r="AI7" s="35" t="s">
        <v>71</v>
      </c>
      <c r="AJ7" s="37" t="s">
        <v>25</v>
      </c>
      <c r="AK7" s="38" t="s">
        <v>26</v>
      </c>
      <c r="AL7" s="39" t="s">
        <v>26</v>
      </c>
    </row>
    <row r="8" spans="1:38" ht="15" thickBot="1">
      <c r="A8" s="4"/>
      <c r="B8" s="237"/>
      <c r="C8" s="238"/>
      <c r="D8" s="40" t="s">
        <v>19</v>
      </c>
      <c r="E8" s="41" t="s">
        <v>20</v>
      </c>
      <c r="F8" s="41">
        <v>4.8611111111111112E-3</v>
      </c>
      <c r="G8" s="42" t="s">
        <v>27</v>
      </c>
      <c r="H8" s="43" t="s">
        <v>20</v>
      </c>
      <c r="I8" s="44" t="s">
        <v>21</v>
      </c>
      <c r="J8" s="45">
        <v>8.3333333333333332E-3</v>
      </c>
      <c r="K8" s="46" t="s">
        <v>27</v>
      </c>
      <c r="L8" s="40" t="s">
        <v>21</v>
      </c>
      <c r="M8" s="41" t="s">
        <v>22</v>
      </c>
      <c r="N8" s="41">
        <v>1.2499999999999999E-2</v>
      </c>
      <c r="O8" s="42" t="s">
        <v>27</v>
      </c>
      <c r="P8" s="43" t="s">
        <v>22</v>
      </c>
      <c r="Q8" s="44" t="s">
        <v>23</v>
      </c>
      <c r="R8" s="45">
        <v>1.7361111111111112E-2</v>
      </c>
      <c r="S8" s="89" t="s">
        <v>27</v>
      </c>
      <c r="T8" s="40" t="s">
        <v>23</v>
      </c>
      <c r="U8" s="41" t="s">
        <v>24</v>
      </c>
      <c r="V8" s="41">
        <v>4.8611111111111112E-3</v>
      </c>
      <c r="W8" s="42" t="s">
        <v>27</v>
      </c>
      <c r="X8" s="43" t="s">
        <v>24</v>
      </c>
      <c r="Y8" s="44" t="s">
        <v>32</v>
      </c>
      <c r="Z8" s="45">
        <v>8.3333333333333332E-3</v>
      </c>
      <c r="AA8" s="46" t="s">
        <v>27</v>
      </c>
      <c r="AB8" s="40" t="s">
        <v>32</v>
      </c>
      <c r="AC8" s="41" t="s">
        <v>60</v>
      </c>
      <c r="AD8" s="41">
        <v>1.2499999999999999E-2</v>
      </c>
      <c r="AE8" s="42" t="s">
        <v>27</v>
      </c>
      <c r="AF8" s="43" t="s">
        <v>33</v>
      </c>
      <c r="AG8" s="44" t="s">
        <v>35</v>
      </c>
      <c r="AH8" s="45">
        <v>1.7361111111111112E-2</v>
      </c>
      <c r="AI8" s="89" t="s">
        <v>27</v>
      </c>
      <c r="AJ8" s="47" t="s">
        <v>28</v>
      </c>
      <c r="AK8" s="48" t="s">
        <v>29</v>
      </c>
      <c r="AL8" s="49" t="s">
        <v>30</v>
      </c>
    </row>
    <row r="9" spans="1:38">
      <c r="A9" s="4">
        <v>1</v>
      </c>
      <c r="B9" s="12">
        <v>3</v>
      </c>
      <c r="C9" s="119" t="s">
        <v>104</v>
      </c>
      <c r="D9" s="53">
        <v>0.625</v>
      </c>
      <c r="E9" s="54">
        <v>0.63755787037037037</v>
      </c>
      <c r="F9" s="54">
        <f t="shared" ref="F9:F14" si="0">+E9-D9</f>
        <v>1.2557870370370372E-2</v>
      </c>
      <c r="G9" s="55">
        <f t="shared" ref="G9:G14" si="1">+ABS(F9-$F$8)</f>
        <v>7.6967592592592608E-3</v>
      </c>
      <c r="H9" s="56">
        <v>0.63750000000000007</v>
      </c>
      <c r="I9" s="57">
        <v>0.66388888888888886</v>
      </c>
      <c r="J9" s="51">
        <f t="shared" ref="J9:J14" si="2">+I9-H9</f>
        <v>2.6388888888888795E-2</v>
      </c>
      <c r="K9" s="52">
        <f t="shared" ref="K9:K14" si="3">+ABS(J9-$J$8)</f>
        <v>1.8055555555555464E-2</v>
      </c>
      <c r="L9" s="53">
        <v>0.66736111111111107</v>
      </c>
      <c r="M9" s="54">
        <v>0.68363425925925936</v>
      </c>
      <c r="N9" s="54">
        <f t="shared" ref="N9:N14" si="4">+M9-L9</f>
        <v>1.6273148148148286E-2</v>
      </c>
      <c r="O9" s="55">
        <f t="shared" ref="O9:O14" si="5">+ABS(N9-$N$8)</f>
        <v>3.7731481481482875E-3</v>
      </c>
      <c r="P9" s="50">
        <v>0.68333333333333324</v>
      </c>
      <c r="Q9" s="51">
        <v>0.7006944444444444</v>
      </c>
      <c r="R9" s="51">
        <f t="shared" ref="R9:R14" si="6">+Q9-P9</f>
        <v>1.736111111111116E-2</v>
      </c>
      <c r="S9" s="52">
        <f t="shared" ref="S9:S14" si="7">+ABS(R9-$R$8)</f>
        <v>4.8572257327350599E-17</v>
      </c>
      <c r="T9" s="53">
        <v>0.70416666666666661</v>
      </c>
      <c r="U9" s="54">
        <v>0.7119212962962963</v>
      </c>
      <c r="V9" s="54">
        <f t="shared" ref="V9:V14" si="8">+U9-T9</f>
        <v>7.7546296296296946E-3</v>
      </c>
      <c r="W9" s="55">
        <f t="shared" ref="W9:W14" si="9">+ABS(V9-$V$8)</f>
        <v>2.8935185185185834E-3</v>
      </c>
      <c r="X9" s="56">
        <v>0.71180555555555547</v>
      </c>
      <c r="Y9" s="57">
        <v>0.72013888888888899</v>
      </c>
      <c r="Z9" s="51">
        <f t="shared" ref="Z9:Z14" si="10">+Y9-X9</f>
        <v>8.3333333333335258E-3</v>
      </c>
      <c r="AA9" s="52">
        <f t="shared" ref="AA9:AA14" si="11">+ABS(Z9-$Z$8)</f>
        <v>1.9255430583342559E-16</v>
      </c>
      <c r="AB9" s="53">
        <v>0.72361111111111109</v>
      </c>
      <c r="AC9" s="54">
        <v>0.73928240740740747</v>
      </c>
      <c r="AD9" s="54">
        <f t="shared" ref="AD9:AD14" si="12">+AC9-AB9</f>
        <v>1.5671296296296378E-2</v>
      </c>
      <c r="AE9" s="55">
        <f t="shared" ref="AE9:AE14" si="13">+ABS(AD9-$AD$8)</f>
        <v>3.1712962962963786E-3</v>
      </c>
      <c r="AF9" s="50">
        <v>0.73888888888888893</v>
      </c>
      <c r="AG9" s="51">
        <v>0.75624999999999998</v>
      </c>
      <c r="AH9" s="51">
        <f t="shared" ref="AH9:AH14" si="14">+AG9-AF9</f>
        <v>1.7361111111111049E-2</v>
      </c>
      <c r="AI9" s="52">
        <f t="shared" ref="AI9:AI14" si="15">+ABS(AH9-$AH$8)</f>
        <v>6.2450045135165055E-17</v>
      </c>
      <c r="AJ9" s="58"/>
      <c r="AK9" s="59">
        <f>F9+J9+N9+R9+V9+Z9+AD9+AH9</f>
        <v>0.12170138888888926</v>
      </c>
      <c r="AL9" s="59">
        <f>G9+K9+O9+S9+W9+AA9+AE9+AI9+AJ9</f>
        <v>3.5590277777778283E-2</v>
      </c>
    </row>
    <row r="10" spans="1:38">
      <c r="A10" s="4">
        <v>2</v>
      </c>
      <c r="B10" s="21">
        <v>4</v>
      </c>
      <c r="C10" s="121" t="s">
        <v>105</v>
      </c>
      <c r="D10" s="63">
        <v>0.62638888888888888</v>
      </c>
      <c r="E10" s="64">
        <v>0.6352430555555556</v>
      </c>
      <c r="F10" s="64">
        <f t="shared" si="0"/>
        <v>8.8541666666667185E-3</v>
      </c>
      <c r="G10" s="65">
        <f t="shared" si="1"/>
        <v>3.9930555555556073E-3</v>
      </c>
      <c r="H10" s="66">
        <v>0.63472222222222219</v>
      </c>
      <c r="I10" s="67">
        <v>0.6430555555555556</v>
      </c>
      <c r="J10" s="61">
        <f t="shared" si="2"/>
        <v>8.3333333333334147E-3</v>
      </c>
      <c r="K10" s="62">
        <f t="shared" si="3"/>
        <v>8.1532003370909933E-17</v>
      </c>
      <c r="L10" s="63">
        <v>0.65277777777777779</v>
      </c>
      <c r="M10" s="64">
        <v>0.67166666666666675</v>
      </c>
      <c r="N10" s="64">
        <f t="shared" si="4"/>
        <v>1.8888888888888955E-2</v>
      </c>
      <c r="O10" s="65">
        <f t="shared" si="5"/>
        <v>6.388888888888956E-3</v>
      </c>
      <c r="P10" s="60">
        <v>0.67152777777777783</v>
      </c>
      <c r="Q10" s="61">
        <v>0.68888888888888899</v>
      </c>
      <c r="R10" s="61">
        <f t="shared" si="6"/>
        <v>1.736111111111116E-2</v>
      </c>
      <c r="S10" s="62">
        <f t="shared" si="7"/>
        <v>4.8572257327350599E-17</v>
      </c>
      <c r="T10" s="63">
        <v>0.69236111111111109</v>
      </c>
      <c r="U10" s="64">
        <v>0.70112268518518517</v>
      </c>
      <c r="V10" s="64">
        <f t="shared" si="8"/>
        <v>8.7615740740740744E-3</v>
      </c>
      <c r="W10" s="65">
        <f t="shared" si="9"/>
        <v>3.9004629629629632E-3</v>
      </c>
      <c r="X10" s="66">
        <v>0.7006944444444444</v>
      </c>
      <c r="Y10" s="67">
        <v>0.7090277777777777</v>
      </c>
      <c r="Z10" s="61">
        <f t="shared" si="10"/>
        <v>8.3333333333333037E-3</v>
      </c>
      <c r="AA10" s="62">
        <f t="shared" si="11"/>
        <v>2.9490299091605721E-17</v>
      </c>
      <c r="AB10" s="63">
        <v>0.71250000000000002</v>
      </c>
      <c r="AC10" s="64">
        <v>0.73136574074074068</v>
      </c>
      <c r="AD10" s="64">
        <f t="shared" si="12"/>
        <v>1.8865740740740655E-2</v>
      </c>
      <c r="AE10" s="65">
        <f t="shared" si="13"/>
        <v>6.3657407407406563E-3</v>
      </c>
      <c r="AF10" s="60">
        <v>0.73125000000000007</v>
      </c>
      <c r="AG10" s="61">
        <v>0.74861111111111101</v>
      </c>
      <c r="AH10" s="61">
        <f t="shared" si="14"/>
        <v>1.7361111111110938E-2</v>
      </c>
      <c r="AI10" s="62">
        <f t="shared" si="15"/>
        <v>1.7347234759768071E-16</v>
      </c>
      <c r="AJ10" s="68"/>
      <c r="AK10" s="69">
        <f t="shared" ref="AK10:AK15" si="16">F10+J10+N10+R10+V10+Z10+AD10+AH10</f>
        <v>0.10675925925925922</v>
      </c>
      <c r="AL10" s="69">
        <f t="shared" ref="AL10:AL15" si="17">G10+K10+O10+S10+W10+AA10+AE10+AI10+AJ10</f>
        <v>2.0648148148148516E-2</v>
      </c>
    </row>
    <row r="11" spans="1:38">
      <c r="A11" s="4">
        <v>3</v>
      </c>
      <c r="B11" s="13">
        <v>8</v>
      </c>
      <c r="C11" s="123" t="s">
        <v>110</v>
      </c>
      <c r="D11" s="63">
        <v>0.62777777777777777</v>
      </c>
      <c r="E11" s="64">
        <v>0.66318287037037038</v>
      </c>
      <c r="F11" s="64">
        <f t="shared" si="0"/>
        <v>3.5405092592592613E-2</v>
      </c>
      <c r="G11" s="65">
        <f t="shared" si="1"/>
        <v>3.0543981481481502E-2</v>
      </c>
      <c r="H11" s="66">
        <v>0.66249999999999998</v>
      </c>
      <c r="I11" s="67">
        <v>0.67083333333333339</v>
      </c>
      <c r="J11" s="61">
        <f t="shared" si="2"/>
        <v>8.3333333333334147E-3</v>
      </c>
      <c r="K11" s="62">
        <f t="shared" si="3"/>
        <v>8.1532003370909933E-17</v>
      </c>
      <c r="L11" s="63">
        <v>0.6777777777777777</v>
      </c>
      <c r="M11" s="64">
        <v>0.70975694444444448</v>
      </c>
      <c r="N11" s="64">
        <f t="shared" si="4"/>
        <v>3.1979166666666781E-2</v>
      </c>
      <c r="O11" s="65">
        <f t="shared" si="5"/>
        <v>1.9479166666666783E-2</v>
      </c>
      <c r="P11" s="60">
        <v>0.70972222222222225</v>
      </c>
      <c r="Q11" s="61">
        <v>0.7270833333333333</v>
      </c>
      <c r="R11" s="61">
        <f t="shared" si="6"/>
        <v>1.7361111111111049E-2</v>
      </c>
      <c r="S11" s="62">
        <f t="shared" si="7"/>
        <v>6.2450045135165055E-17</v>
      </c>
      <c r="T11" s="63">
        <v>0.73055555555555562</v>
      </c>
      <c r="U11" s="64">
        <v>0.7449189814814815</v>
      </c>
      <c r="V11" s="64">
        <f t="shared" si="8"/>
        <v>1.4363425925925877E-2</v>
      </c>
      <c r="W11" s="65">
        <f t="shared" si="9"/>
        <v>9.5023148148147656E-3</v>
      </c>
      <c r="X11" s="66">
        <v>0.74444444444444446</v>
      </c>
      <c r="Y11" s="67">
        <v>0.75277777777777777</v>
      </c>
      <c r="Z11" s="61">
        <f t="shared" si="10"/>
        <v>8.3333333333333037E-3</v>
      </c>
      <c r="AA11" s="62">
        <f t="shared" si="11"/>
        <v>2.9490299091605721E-17</v>
      </c>
      <c r="AB11" s="63">
        <v>0.75624999999999998</v>
      </c>
      <c r="AC11" s="64">
        <v>0.7874537037037036</v>
      </c>
      <c r="AD11" s="64">
        <f t="shared" si="12"/>
        <v>3.1203703703703622E-2</v>
      </c>
      <c r="AE11" s="65">
        <f t="shared" si="13"/>
        <v>1.8703703703703625E-2</v>
      </c>
      <c r="AF11" s="60">
        <v>0.78680555555555554</v>
      </c>
      <c r="AG11" s="61">
        <v>0.8041666666666667</v>
      </c>
      <c r="AH11" s="61">
        <f t="shared" si="14"/>
        <v>1.736111111111116E-2</v>
      </c>
      <c r="AI11" s="62">
        <f t="shared" si="15"/>
        <v>4.8572257327350599E-17</v>
      </c>
      <c r="AJ11" s="212">
        <v>0.125</v>
      </c>
      <c r="AK11" s="69">
        <f t="shared" si="16"/>
        <v>0.16434027777777782</v>
      </c>
      <c r="AL11" s="69">
        <f t="shared" si="17"/>
        <v>0.2032291666666669</v>
      </c>
    </row>
    <row r="12" spans="1:38">
      <c r="A12" s="4">
        <v>4</v>
      </c>
      <c r="B12" s="13">
        <v>753</v>
      </c>
      <c r="C12" s="123" t="s">
        <v>106</v>
      </c>
      <c r="D12" s="63"/>
      <c r="E12" s="64"/>
      <c r="F12" s="64">
        <f t="shared" si="0"/>
        <v>0</v>
      </c>
      <c r="G12" s="65">
        <f t="shared" si="1"/>
        <v>4.8611111111111112E-3</v>
      </c>
      <c r="H12" s="66"/>
      <c r="I12" s="67"/>
      <c r="J12" s="61">
        <f t="shared" si="2"/>
        <v>0</v>
      </c>
      <c r="K12" s="62">
        <f t="shared" si="3"/>
        <v>8.3333333333333332E-3</v>
      </c>
      <c r="L12" s="63"/>
      <c r="M12" s="64"/>
      <c r="N12" s="64">
        <f t="shared" si="4"/>
        <v>0</v>
      </c>
      <c r="O12" s="65">
        <f t="shared" si="5"/>
        <v>1.2499999999999999E-2</v>
      </c>
      <c r="P12" s="60"/>
      <c r="Q12" s="61"/>
      <c r="R12" s="61">
        <f t="shared" si="6"/>
        <v>0</v>
      </c>
      <c r="S12" s="62">
        <f t="shared" si="7"/>
        <v>1.7361111111111112E-2</v>
      </c>
      <c r="T12" s="63"/>
      <c r="U12" s="64"/>
      <c r="V12" s="64">
        <f t="shared" si="8"/>
        <v>0</v>
      </c>
      <c r="W12" s="65">
        <f t="shared" si="9"/>
        <v>4.8611111111111112E-3</v>
      </c>
      <c r="X12" s="66"/>
      <c r="Y12" s="67"/>
      <c r="Z12" s="61">
        <f t="shared" si="10"/>
        <v>0</v>
      </c>
      <c r="AA12" s="62">
        <f t="shared" si="11"/>
        <v>8.3333333333333332E-3</v>
      </c>
      <c r="AB12" s="63"/>
      <c r="AC12" s="64"/>
      <c r="AD12" s="64">
        <f t="shared" si="12"/>
        <v>0</v>
      </c>
      <c r="AE12" s="65">
        <f t="shared" si="13"/>
        <v>1.2499999999999999E-2</v>
      </c>
      <c r="AF12" s="60"/>
      <c r="AG12" s="61"/>
      <c r="AH12" s="61">
        <f t="shared" si="14"/>
        <v>0</v>
      </c>
      <c r="AI12" s="62">
        <f t="shared" si="15"/>
        <v>1.7361111111111112E-2</v>
      </c>
      <c r="AJ12" s="212">
        <v>0.5</v>
      </c>
      <c r="AK12" s="69">
        <f t="shared" si="16"/>
        <v>0</v>
      </c>
      <c r="AL12" s="69">
        <f t="shared" si="17"/>
        <v>0.58611111111111114</v>
      </c>
    </row>
    <row r="13" spans="1:38">
      <c r="A13" s="4">
        <v>5</v>
      </c>
      <c r="B13" s="13">
        <v>55</v>
      </c>
      <c r="C13" s="123" t="s">
        <v>107</v>
      </c>
      <c r="D13" s="63">
        <v>0.63055555555555554</v>
      </c>
      <c r="E13" s="64">
        <v>0.63915509259259262</v>
      </c>
      <c r="F13" s="64">
        <f t="shared" si="0"/>
        <v>8.5995370370370861E-3</v>
      </c>
      <c r="G13" s="65">
        <f t="shared" si="1"/>
        <v>3.7384259259259749E-3</v>
      </c>
      <c r="H13" s="66">
        <v>0.63888888888888895</v>
      </c>
      <c r="I13" s="67">
        <v>0.64722222222222225</v>
      </c>
      <c r="J13" s="61">
        <f t="shared" si="2"/>
        <v>8.3333333333333037E-3</v>
      </c>
      <c r="K13" s="62">
        <f t="shared" si="3"/>
        <v>2.9490299091605721E-17</v>
      </c>
      <c r="L13" s="63">
        <v>0.65486111111111112</v>
      </c>
      <c r="M13" s="64">
        <v>0.67265046296296294</v>
      </c>
      <c r="N13" s="64">
        <f t="shared" si="4"/>
        <v>1.778935185185182E-2</v>
      </c>
      <c r="O13" s="65">
        <f t="shared" si="5"/>
        <v>5.2893518518518211E-3</v>
      </c>
      <c r="P13" s="60">
        <v>0.67222222222222217</v>
      </c>
      <c r="Q13" s="61">
        <v>0.68958333333333333</v>
      </c>
      <c r="R13" s="61">
        <f t="shared" si="6"/>
        <v>1.736111111111116E-2</v>
      </c>
      <c r="S13" s="62">
        <f t="shared" si="7"/>
        <v>4.8572257327350599E-17</v>
      </c>
      <c r="T13" s="63">
        <v>0.69374999999999998</v>
      </c>
      <c r="U13" s="64">
        <v>0.70234953703703706</v>
      </c>
      <c r="V13" s="64">
        <f t="shared" si="8"/>
        <v>8.5995370370370861E-3</v>
      </c>
      <c r="W13" s="65">
        <f t="shared" si="9"/>
        <v>3.7384259259259749E-3</v>
      </c>
      <c r="X13" s="66">
        <v>0.70208333333333339</v>
      </c>
      <c r="Y13" s="67">
        <v>0.7104166666666667</v>
      </c>
      <c r="Z13" s="61">
        <f t="shared" si="10"/>
        <v>8.3333333333333037E-3</v>
      </c>
      <c r="AA13" s="62">
        <f t="shared" si="11"/>
        <v>2.9490299091605721E-17</v>
      </c>
      <c r="AB13" s="63">
        <v>0.71388888888888891</v>
      </c>
      <c r="AC13" s="64">
        <v>0.73269675925925926</v>
      </c>
      <c r="AD13" s="64">
        <f t="shared" si="12"/>
        <v>1.880787037037035E-2</v>
      </c>
      <c r="AE13" s="65">
        <f t="shared" si="13"/>
        <v>6.3078703703703509E-3</v>
      </c>
      <c r="AF13" s="60">
        <v>0.73263888888888884</v>
      </c>
      <c r="AG13" s="61">
        <v>0.74861111111111101</v>
      </c>
      <c r="AH13" s="61">
        <f t="shared" si="14"/>
        <v>1.5972222222222165E-2</v>
      </c>
      <c r="AI13" s="62">
        <f t="shared" si="15"/>
        <v>1.3888888888889464E-3</v>
      </c>
      <c r="AJ13" s="68"/>
      <c r="AK13" s="69">
        <f t="shared" si="16"/>
        <v>0.10379629629629628</v>
      </c>
      <c r="AL13" s="69">
        <f t="shared" si="17"/>
        <v>2.0462962962963176E-2</v>
      </c>
    </row>
    <row r="14" spans="1:38">
      <c r="A14" s="4">
        <v>6</v>
      </c>
      <c r="B14" s="13">
        <v>77</v>
      </c>
      <c r="C14" s="123" t="s">
        <v>108</v>
      </c>
      <c r="D14" s="63">
        <v>0.63194444444444442</v>
      </c>
      <c r="E14" s="64">
        <v>0.6431365740740741</v>
      </c>
      <c r="F14" s="64">
        <f t="shared" si="0"/>
        <v>1.1192129629629677E-2</v>
      </c>
      <c r="G14" s="65">
        <f t="shared" si="1"/>
        <v>6.3310185185185656E-3</v>
      </c>
      <c r="H14" s="66">
        <v>0.6430555555555556</v>
      </c>
      <c r="I14" s="67">
        <v>0.65138888888888891</v>
      </c>
      <c r="J14" s="61">
        <f t="shared" si="2"/>
        <v>8.3333333333333037E-3</v>
      </c>
      <c r="K14" s="62">
        <f t="shared" si="3"/>
        <v>2.9490299091605721E-17</v>
      </c>
      <c r="L14" s="63">
        <v>0.65972222222222221</v>
      </c>
      <c r="M14" s="64">
        <v>0.68831018518518527</v>
      </c>
      <c r="N14" s="64">
        <f t="shared" si="4"/>
        <v>2.8587962962963065E-2</v>
      </c>
      <c r="O14" s="65">
        <f t="shared" si="5"/>
        <v>1.6087962962963068E-2</v>
      </c>
      <c r="P14" s="60">
        <v>0.68819444444444444</v>
      </c>
      <c r="Q14" s="61">
        <v>0.7055555555555556</v>
      </c>
      <c r="R14" s="61">
        <f t="shared" si="6"/>
        <v>1.736111111111116E-2</v>
      </c>
      <c r="S14" s="62">
        <f t="shared" si="7"/>
        <v>4.8572257327350599E-17</v>
      </c>
      <c r="T14" s="63">
        <v>0.7090277777777777</v>
      </c>
      <c r="U14" s="64">
        <v>0.71813657407407405</v>
      </c>
      <c r="V14" s="64">
        <f t="shared" si="8"/>
        <v>9.1087962962963509E-3</v>
      </c>
      <c r="W14" s="65">
        <f t="shared" si="9"/>
        <v>4.2476851851852397E-3</v>
      </c>
      <c r="X14" s="66">
        <v>0.71805555555555556</v>
      </c>
      <c r="Y14" s="67">
        <v>0.72638888888888886</v>
      </c>
      <c r="Z14" s="61">
        <f t="shared" si="10"/>
        <v>8.3333333333333037E-3</v>
      </c>
      <c r="AA14" s="62">
        <f t="shared" si="11"/>
        <v>2.9490299091605721E-17</v>
      </c>
      <c r="AB14" s="63">
        <v>0.72986111111111107</v>
      </c>
      <c r="AC14" s="64">
        <v>0.74922453703703706</v>
      </c>
      <c r="AD14" s="64">
        <f t="shared" si="12"/>
        <v>1.9363425925925992E-2</v>
      </c>
      <c r="AE14" s="65">
        <f t="shared" si="13"/>
        <v>6.8634259259259933E-3</v>
      </c>
      <c r="AF14" s="60">
        <v>0.74861111111111101</v>
      </c>
      <c r="AG14" s="61">
        <v>0.76180555555555562</v>
      </c>
      <c r="AH14" s="61">
        <f t="shared" si="14"/>
        <v>1.319444444444462E-2</v>
      </c>
      <c r="AI14" s="62">
        <f t="shared" si="15"/>
        <v>4.1666666666664923E-3</v>
      </c>
      <c r="AJ14" s="68"/>
      <c r="AK14" s="69">
        <f t="shared" si="16"/>
        <v>0.11547453703703747</v>
      </c>
      <c r="AL14" s="69">
        <f t="shared" si="17"/>
        <v>3.7696759259259471E-2</v>
      </c>
    </row>
    <row r="15" spans="1:38">
      <c r="A15" s="4">
        <v>7</v>
      </c>
      <c r="B15" s="13">
        <v>25</v>
      </c>
      <c r="C15" s="123" t="s">
        <v>99</v>
      </c>
      <c r="D15" s="63">
        <v>0.6333333333333333</v>
      </c>
      <c r="E15" s="64">
        <v>0.64151620370370377</v>
      </c>
      <c r="F15" s="64">
        <f t="shared" ref="F15" si="18">+E15-D15</f>
        <v>8.1828703703704653E-3</v>
      </c>
      <c r="G15" s="65">
        <f>+ABS(F15-$F$8)</f>
        <v>3.3217592592593541E-3</v>
      </c>
      <c r="H15" s="66">
        <v>0.64097222222222217</v>
      </c>
      <c r="I15" s="67">
        <v>0.64930555555555558</v>
      </c>
      <c r="J15" s="61">
        <f t="shared" ref="J15" si="19">+I15-H15</f>
        <v>8.3333333333334147E-3</v>
      </c>
      <c r="K15" s="62">
        <f>+ABS(J15-$J$8)</f>
        <v>8.1532003370909933E-17</v>
      </c>
      <c r="L15" s="63">
        <v>0.65694444444444444</v>
      </c>
      <c r="M15" s="64">
        <v>0.67310185185185178</v>
      </c>
      <c r="N15" s="64">
        <f t="shared" ref="N15" si="20">+M15-L15</f>
        <v>1.6157407407407343E-2</v>
      </c>
      <c r="O15" s="65">
        <f>+ABS(N15-$N$8)</f>
        <v>3.6574074074073436E-3</v>
      </c>
      <c r="P15" s="60">
        <v>0.67291666666666661</v>
      </c>
      <c r="Q15" s="61">
        <v>0.69027777777777777</v>
      </c>
      <c r="R15" s="61">
        <f t="shared" ref="R15" si="21">+Q15-P15</f>
        <v>1.736111111111116E-2</v>
      </c>
      <c r="S15" s="62">
        <f>+ABS(R15-$R$8)</f>
        <v>4.8572257327350599E-17</v>
      </c>
      <c r="T15" s="63">
        <v>0.69513888888888886</v>
      </c>
      <c r="U15" s="64">
        <v>0.70322916666666668</v>
      </c>
      <c r="V15" s="64">
        <f t="shared" ref="V15" si="22">+U15-T15</f>
        <v>8.0902777777778212E-3</v>
      </c>
      <c r="W15" s="65">
        <f>+ABS(V15-$V$8)</f>
        <v>3.22916666666671E-3</v>
      </c>
      <c r="X15" s="66">
        <v>0.70277777777777783</v>
      </c>
      <c r="Y15" s="67">
        <v>0.71111111111111114</v>
      </c>
      <c r="Z15" s="61">
        <f t="shared" ref="Z15" si="23">+Y15-X15</f>
        <v>8.3333333333333037E-3</v>
      </c>
      <c r="AA15" s="62">
        <f>+ABS(Z15-$Z$8)</f>
        <v>2.9490299091605721E-17</v>
      </c>
      <c r="AB15" s="63">
        <v>0.71527777777777779</v>
      </c>
      <c r="AC15" s="64">
        <v>0.73166666666666658</v>
      </c>
      <c r="AD15" s="64">
        <f t="shared" ref="AD15" si="24">+AC15-AB15</f>
        <v>1.6388888888888786E-2</v>
      </c>
      <c r="AE15" s="65">
        <f>+ABS(AD15-$AD$8)</f>
        <v>3.8888888888887873E-3</v>
      </c>
      <c r="AF15" s="60">
        <v>0.73125000000000007</v>
      </c>
      <c r="AG15" s="61">
        <v>0.74861111111111101</v>
      </c>
      <c r="AH15" s="61">
        <f t="shared" ref="AH15" si="25">+AG15-AF15</f>
        <v>1.7361111111110938E-2</v>
      </c>
      <c r="AI15" s="62">
        <f>+ABS(AH15-$AH$8)</f>
        <v>1.7347234759768071E-16</v>
      </c>
      <c r="AJ15" s="68"/>
      <c r="AK15" s="69">
        <f t="shared" si="16"/>
        <v>0.10020833333333323</v>
      </c>
      <c r="AL15" s="69">
        <f t="shared" si="17"/>
        <v>1.4097222222222528E-2</v>
      </c>
    </row>
    <row r="16" spans="1:38" ht="15" thickBot="1">
      <c r="B16" s="14"/>
      <c r="C16" s="160"/>
      <c r="D16" s="77"/>
      <c r="E16" s="73"/>
      <c r="F16" s="73"/>
      <c r="G16" s="74"/>
      <c r="H16" s="75"/>
      <c r="I16" s="76"/>
      <c r="J16" s="71"/>
      <c r="K16" s="72"/>
      <c r="L16" s="77"/>
      <c r="M16" s="73"/>
      <c r="N16" s="73"/>
      <c r="O16" s="74"/>
      <c r="P16" s="70"/>
      <c r="Q16" s="71"/>
      <c r="R16" s="71"/>
      <c r="S16" s="72"/>
      <c r="T16" s="77"/>
      <c r="U16" s="73"/>
      <c r="V16" s="73"/>
      <c r="W16" s="74"/>
      <c r="X16" s="75"/>
      <c r="Y16" s="76"/>
      <c r="Z16" s="71"/>
      <c r="AA16" s="72"/>
      <c r="AB16" s="77"/>
      <c r="AC16" s="73"/>
      <c r="AD16" s="73"/>
      <c r="AE16" s="74"/>
      <c r="AF16" s="70"/>
      <c r="AG16" s="71"/>
      <c r="AH16" s="71"/>
      <c r="AI16" s="72"/>
      <c r="AJ16" s="161"/>
      <c r="AK16" s="78"/>
      <c r="AL16" s="78"/>
    </row>
  </sheetData>
  <mergeCells count="3">
    <mergeCell ref="B7:B8"/>
    <mergeCell ref="C7:C8"/>
    <mergeCell ref="B1:C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1:R16"/>
  <sheetViews>
    <sheetView workbookViewId="0">
      <pane xSplit="3" ySplit="2" topLeftCell="D3" activePane="bottomRight" state="frozen"/>
      <selection pane="topRight" activeCell="E1" sqref="E1"/>
      <selection pane="bottomLeft" activeCell="A3" sqref="A3"/>
      <selection pane="bottomRight"/>
    </sheetView>
  </sheetViews>
  <sheetFormatPr baseColWidth="10" defaultRowHeight="14" x14ac:dyDescent="0"/>
  <cols>
    <col min="1" max="1" width="3.6640625" customWidth="1"/>
    <col min="2" max="2" width="9.83203125" bestFit="1" customWidth="1"/>
    <col min="3" max="3" width="24.1640625" bestFit="1" customWidth="1"/>
    <col min="4" max="14" width="9" customWidth="1"/>
  </cols>
  <sheetData>
    <row r="1" spans="1:18">
      <c r="A1" s="4"/>
      <c r="B1" s="239" t="s">
        <v>98</v>
      </c>
      <c r="C1" s="239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8">
      <c r="A2" s="4"/>
      <c r="B2" s="239"/>
      <c r="C2" s="239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8">
      <c r="A3" s="4"/>
      <c r="C3" s="164" t="s">
        <v>56</v>
      </c>
    </row>
    <row r="4" spans="1:18">
      <c r="A4" s="4"/>
      <c r="C4" s="27" t="s">
        <v>16</v>
      </c>
      <c r="D4" s="28">
        <v>3.8194444444444441E-2</v>
      </c>
    </row>
    <row r="5" spans="1:18">
      <c r="A5" s="4"/>
      <c r="C5" s="27"/>
      <c r="L5" s="29"/>
    </row>
    <row r="6" spans="1:18" ht="15" thickBot="1">
      <c r="A6" s="4"/>
      <c r="L6" s="29"/>
      <c r="M6" s="31"/>
    </row>
    <row r="7" spans="1:18" ht="15" thickBot="1">
      <c r="A7" s="4"/>
      <c r="B7" s="231" t="s">
        <v>0</v>
      </c>
      <c r="C7" s="233" t="s">
        <v>18</v>
      </c>
      <c r="D7" s="79" t="s">
        <v>35</v>
      </c>
      <c r="E7" s="32" t="s">
        <v>71</v>
      </c>
      <c r="F7" s="80" t="s">
        <v>36</v>
      </c>
      <c r="G7" s="36" t="s">
        <v>73</v>
      </c>
      <c r="H7" s="81" t="s">
        <v>36</v>
      </c>
      <c r="I7" s="34" t="s">
        <v>73</v>
      </c>
      <c r="J7" s="82" t="s">
        <v>37</v>
      </c>
      <c r="K7" s="35" t="s">
        <v>75</v>
      </c>
      <c r="L7" s="79" t="s">
        <v>37</v>
      </c>
      <c r="M7" s="32" t="s">
        <v>75</v>
      </c>
      <c r="N7" s="80" t="s">
        <v>38</v>
      </c>
      <c r="O7" s="36" t="s">
        <v>76</v>
      </c>
      <c r="P7" s="37" t="s">
        <v>25</v>
      </c>
      <c r="Q7" s="38" t="s">
        <v>26</v>
      </c>
      <c r="R7" s="39" t="s">
        <v>26</v>
      </c>
    </row>
    <row r="8" spans="1:18" ht="15" thickBot="1">
      <c r="A8" s="4"/>
      <c r="B8" s="237"/>
      <c r="C8" s="238"/>
      <c r="D8" s="40" t="s">
        <v>35</v>
      </c>
      <c r="E8" s="41" t="s">
        <v>36</v>
      </c>
      <c r="F8" s="41">
        <v>4.8611111111111112E-3</v>
      </c>
      <c r="G8" s="42" t="s">
        <v>27</v>
      </c>
      <c r="H8" s="43" t="s">
        <v>36</v>
      </c>
      <c r="I8" s="44" t="s">
        <v>37</v>
      </c>
      <c r="J8" s="45">
        <v>8.3333333333333332E-3</v>
      </c>
      <c r="K8" s="44" t="s">
        <v>27</v>
      </c>
      <c r="L8" s="40" t="s">
        <v>37</v>
      </c>
      <c r="M8" s="41" t="s">
        <v>38</v>
      </c>
      <c r="N8" s="41">
        <v>1.2499999999999999E-2</v>
      </c>
      <c r="O8" s="42" t="s">
        <v>27</v>
      </c>
      <c r="P8" s="47" t="s">
        <v>28</v>
      </c>
      <c r="Q8" s="48" t="s">
        <v>29</v>
      </c>
      <c r="R8" s="49" t="s">
        <v>30</v>
      </c>
    </row>
    <row r="9" spans="1:18">
      <c r="A9" s="4">
        <v>1</v>
      </c>
      <c r="B9" s="12">
        <v>3</v>
      </c>
      <c r="C9" s="119" t="s">
        <v>104</v>
      </c>
      <c r="D9" s="53">
        <v>0.76736111111111116</v>
      </c>
      <c r="E9" s="54">
        <v>0.7752662037037038</v>
      </c>
      <c r="F9" s="54">
        <f t="shared" ref="F9:F14" si="0">+E9-D9</f>
        <v>7.9050925925926441E-3</v>
      </c>
      <c r="G9" s="55">
        <f t="shared" ref="G9:G14" si="1">+ABS(F9-$F$8)</f>
        <v>3.0439814814815329E-3</v>
      </c>
      <c r="H9" s="50">
        <v>0.77500000000000002</v>
      </c>
      <c r="I9" s="51">
        <v>0.78333333333333333</v>
      </c>
      <c r="J9" s="51">
        <f t="shared" ref="J9:J14" si="2">+I9-H9</f>
        <v>8.3333333333333037E-3</v>
      </c>
      <c r="K9" s="83">
        <f t="shared" ref="K9:K14" si="3">+ABS(J9-$J$8)</f>
        <v>2.9490299091605721E-17</v>
      </c>
      <c r="L9" s="53">
        <v>0.78819444444444453</v>
      </c>
      <c r="M9" s="54">
        <v>0.80855324074074064</v>
      </c>
      <c r="N9" s="54">
        <f t="shared" ref="N9:N14" si="4">+M9-L9</f>
        <v>2.0358796296296111E-2</v>
      </c>
      <c r="O9" s="55">
        <f t="shared" ref="O9:O14" si="5">+ABS(N9-$N$8)</f>
        <v>7.8587962962961121E-3</v>
      </c>
      <c r="P9" s="86"/>
      <c r="Q9" s="59">
        <f>+F9+J9+N9</f>
        <v>3.6597222222222059E-2</v>
      </c>
      <c r="R9" s="59">
        <f>+G9+K9+O9+P9</f>
        <v>1.0902777777777675E-2</v>
      </c>
    </row>
    <row r="10" spans="1:18">
      <c r="A10" s="4">
        <v>2</v>
      </c>
      <c r="B10" s="21">
        <v>4</v>
      </c>
      <c r="C10" s="121" t="s">
        <v>105</v>
      </c>
      <c r="D10" s="63">
        <v>0.7631944444444444</v>
      </c>
      <c r="E10" s="64">
        <v>0.77219907407407407</v>
      </c>
      <c r="F10" s="64">
        <f t="shared" si="0"/>
        <v>9.004629629629668E-3</v>
      </c>
      <c r="G10" s="65">
        <f t="shared" si="1"/>
        <v>4.1435185185185568E-3</v>
      </c>
      <c r="H10" s="60">
        <v>0.7715277777777777</v>
      </c>
      <c r="I10" s="61">
        <v>0.77986111111111101</v>
      </c>
      <c r="J10" s="61">
        <f t="shared" si="2"/>
        <v>8.3333333333333037E-3</v>
      </c>
      <c r="K10" s="84">
        <f t="shared" si="3"/>
        <v>2.9490299091605721E-17</v>
      </c>
      <c r="L10" s="63">
        <v>0.78333333333333333</v>
      </c>
      <c r="M10" s="64">
        <v>0.80315972222222232</v>
      </c>
      <c r="N10" s="64">
        <f t="shared" si="4"/>
        <v>1.9826388888888991E-2</v>
      </c>
      <c r="O10" s="65">
        <f t="shared" si="5"/>
        <v>7.3263888888889916E-3</v>
      </c>
      <c r="P10" s="87"/>
      <c r="Q10" s="69">
        <f t="shared" ref="Q10:Q15" si="6">+F10+J10+N10</f>
        <v>3.7164351851851962E-2</v>
      </c>
      <c r="R10" s="69">
        <f t="shared" ref="R10:R15" si="7">+G10+K10+O10+P10</f>
        <v>1.1469907407407578E-2</v>
      </c>
    </row>
    <row r="11" spans="1:18">
      <c r="A11" s="4">
        <v>3</v>
      </c>
      <c r="B11" s="13">
        <v>8</v>
      </c>
      <c r="C11" s="123" t="s">
        <v>110</v>
      </c>
      <c r="D11" s="63">
        <v>0.80763888888888891</v>
      </c>
      <c r="E11" s="64">
        <v>0.82087962962962957</v>
      </c>
      <c r="F11" s="64">
        <f t="shared" si="0"/>
        <v>1.3240740740740664E-2</v>
      </c>
      <c r="G11" s="65">
        <f t="shared" si="1"/>
        <v>8.3796296296295529E-3</v>
      </c>
      <c r="H11" s="60">
        <v>0.8208333333333333</v>
      </c>
      <c r="I11" s="61">
        <v>0.82916666666666661</v>
      </c>
      <c r="J11" s="61">
        <f t="shared" si="2"/>
        <v>8.3333333333333037E-3</v>
      </c>
      <c r="K11" s="84">
        <f t="shared" si="3"/>
        <v>2.9490299091605721E-17</v>
      </c>
      <c r="L11" s="63">
        <v>0.83263888888888893</v>
      </c>
      <c r="M11" s="64">
        <v>0.8636342592592593</v>
      </c>
      <c r="N11" s="64">
        <f t="shared" si="4"/>
        <v>3.0995370370370368E-2</v>
      </c>
      <c r="O11" s="65">
        <f t="shared" si="5"/>
        <v>1.849537037037037E-2</v>
      </c>
      <c r="P11" s="87"/>
      <c r="Q11" s="69">
        <f t="shared" si="6"/>
        <v>5.2569444444444335E-2</v>
      </c>
      <c r="R11" s="69">
        <f t="shared" si="7"/>
        <v>2.6874999999999954E-2</v>
      </c>
    </row>
    <row r="12" spans="1:18">
      <c r="A12" s="4">
        <v>4</v>
      </c>
      <c r="B12" s="13">
        <v>753</v>
      </c>
      <c r="C12" s="123" t="s">
        <v>106</v>
      </c>
      <c r="D12" s="63"/>
      <c r="E12" s="64"/>
      <c r="F12" s="64">
        <f t="shared" si="0"/>
        <v>0</v>
      </c>
      <c r="G12" s="65">
        <f t="shared" si="1"/>
        <v>4.8611111111111112E-3</v>
      </c>
      <c r="H12" s="60"/>
      <c r="I12" s="61"/>
      <c r="J12" s="61">
        <f t="shared" si="2"/>
        <v>0</v>
      </c>
      <c r="K12" s="84">
        <f t="shared" si="3"/>
        <v>8.3333333333333332E-3</v>
      </c>
      <c r="L12" s="63"/>
      <c r="M12" s="64"/>
      <c r="N12" s="64">
        <f t="shared" si="4"/>
        <v>0</v>
      </c>
      <c r="O12" s="65">
        <f t="shared" si="5"/>
        <v>1.2499999999999999E-2</v>
      </c>
      <c r="P12" s="213">
        <v>0.25</v>
      </c>
      <c r="Q12" s="69">
        <f t="shared" si="6"/>
        <v>0</v>
      </c>
      <c r="R12" s="69">
        <f t="shared" si="7"/>
        <v>0.27569444444444446</v>
      </c>
    </row>
    <row r="13" spans="1:18">
      <c r="A13" s="4">
        <v>5</v>
      </c>
      <c r="B13" s="13">
        <v>55</v>
      </c>
      <c r="C13" s="123" t="s">
        <v>107</v>
      </c>
      <c r="D13" s="63">
        <v>0.76597222222222217</v>
      </c>
      <c r="E13" s="64">
        <v>0.77509259259259267</v>
      </c>
      <c r="F13" s="64">
        <f t="shared" si="0"/>
        <v>9.1203703703705008E-3</v>
      </c>
      <c r="G13" s="65">
        <f t="shared" si="1"/>
        <v>4.2592592592593896E-3</v>
      </c>
      <c r="H13" s="60">
        <v>0.77500000000000002</v>
      </c>
      <c r="I13" s="61">
        <v>0.78333333333333333</v>
      </c>
      <c r="J13" s="61">
        <f t="shared" si="2"/>
        <v>8.3333333333333037E-3</v>
      </c>
      <c r="K13" s="84">
        <f t="shared" si="3"/>
        <v>2.9490299091605721E-17</v>
      </c>
      <c r="L13" s="63">
        <v>0.78680555555555554</v>
      </c>
      <c r="M13" s="64">
        <v>0.80564814814814811</v>
      </c>
      <c r="N13" s="64">
        <f t="shared" si="4"/>
        <v>1.8842592592592577E-2</v>
      </c>
      <c r="O13" s="65">
        <f t="shared" si="5"/>
        <v>6.3425925925925785E-3</v>
      </c>
      <c r="P13" s="87"/>
      <c r="Q13" s="69">
        <f t="shared" si="6"/>
        <v>3.6296296296296382E-2</v>
      </c>
      <c r="R13" s="69">
        <f t="shared" si="7"/>
        <v>1.0601851851851998E-2</v>
      </c>
    </row>
    <row r="14" spans="1:18">
      <c r="A14" s="4">
        <v>6</v>
      </c>
      <c r="B14" s="13">
        <v>77</v>
      </c>
      <c r="C14" s="123" t="s">
        <v>108</v>
      </c>
      <c r="D14" s="63">
        <v>0.76874999999999993</v>
      </c>
      <c r="E14" s="64">
        <v>0.77813657407407411</v>
      </c>
      <c r="F14" s="64">
        <f t="shared" si="0"/>
        <v>9.3865740740741721E-3</v>
      </c>
      <c r="G14" s="65">
        <f t="shared" si="1"/>
        <v>4.5254629629630609E-3</v>
      </c>
      <c r="H14" s="60">
        <v>0.77777777777777779</v>
      </c>
      <c r="I14" s="61">
        <v>0.78611111111111109</v>
      </c>
      <c r="J14" s="61">
        <f t="shared" si="2"/>
        <v>8.3333333333333037E-3</v>
      </c>
      <c r="K14" s="84">
        <f t="shared" si="3"/>
        <v>2.9490299091605721E-17</v>
      </c>
      <c r="L14" s="63">
        <v>0.7895833333333333</v>
      </c>
      <c r="M14" s="64">
        <v>0.80993055555555549</v>
      </c>
      <c r="N14" s="64">
        <f t="shared" si="4"/>
        <v>2.0347222222222183E-2</v>
      </c>
      <c r="O14" s="65">
        <f t="shared" si="5"/>
        <v>7.8472222222221843E-3</v>
      </c>
      <c r="P14" s="87"/>
      <c r="Q14" s="69">
        <f t="shared" si="6"/>
        <v>3.8067129629629659E-2</v>
      </c>
      <c r="R14" s="69">
        <f t="shared" si="7"/>
        <v>1.2372685185185275E-2</v>
      </c>
    </row>
    <row r="15" spans="1:18">
      <c r="A15" s="4">
        <v>7</v>
      </c>
      <c r="B15" s="13">
        <v>25</v>
      </c>
      <c r="C15" s="123" t="s">
        <v>99</v>
      </c>
      <c r="D15" s="63">
        <v>0.76458333333333339</v>
      </c>
      <c r="E15" s="64">
        <v>0.77358796296296306</v>
      </c>
      <c r="F15" s="64">
        <f t="shared" ref="F15" si="8">+E15-D15</f>
        <v>9.004629629629668E-3</v>
      </c>
      <c r="G15" s="65">
        <f>+ABS(F15-$F$8)</f>
        <v>4.1435185185185568E-3</v>
      </c>
      <c r="H15" s="60">
        <v>0.7729166666666667</v>
      </c>
      <c r="I15" s="61">
        <v>0.78125</v>
      </c>
      <c r="J15" s="61">
        <f t="shared" ref="J15" si="9">+I15-H15</f>
        <v>8.3333333333333037E-3</v>
      </c>
      <c r="K15" s="84">
        <f>+ABS(J15-$J$8)</f>
        <v>2.9490299091605721E-17</v>
      </c>
      <c r="L15" s="63">
        <v>0.78472222222222221</v>
      </c>
      <c r="M15" s="64">
        <v>0.80245370370370372</v>
      </c>
      <c r="N15" s="64">
        <f t="shared" ref="N15" si="10">+M15-L15</f>
        <v>1.7731481481481515E-2</v>
      </c>
      <c r="O15" s="65">
        <f>+ABS(N15-$N$8)</f>
        <v>5.2314814814815157E-3</v>
      </c>
      <c r="P15" s="87"/>
      <c r="Q15" s="69">
        <f t="shared" si="6"/>
        <v>3.5069444444444486E-2</v>
      </c>
      <c r="R15" s="69">
        <f t="shared" si="7"/>
        <v>9.375000000000102E-3</v>
      </c>
    </row>
    <row r="16" spans="1:18" ht="15" thickBot="1">
      <c r="B16" s="14"/>
      <c r="C16" s="160"/>
      <c r="D16" s="77"/>
      <c r="E16" s="73"/>
      <c r="F16" s="73"/>
      <c r="G16" s="74"/>
      <c r="H16" s="70"/>
      <c r="I16" s="71"/>
      <c r="J16" s="71"/>
      <c r="K16" s="85"/>
      <c r="L16" s="77"/>
      <c r="M16" s="73"/>
      <c r="N16" s="73"/>
      <c r="O16" s="74"/>
      <c r="P16" s="88"/>
      <c r="Q16" s="78"/>
      <c r="R16" s="78"/>
    </row>
  </sheetData>
  <mergeCells count="3">
    <mergeCell ref="B7:B8"/>
    <mergeCell ref="C7:C8"/>
    <mergeCell ref="B1:C2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L16"/>
  <sheetViews>
    <sheetView workbookViewId="0">
      <pane xSplit="3" topLeftCell="D1" activePane="topRight" state="frozen"/>
      <selection pane="topRight" activeCell="F22" sqref="F22"/>
    </sheetView>
  </sheetViews>
  <sheetFormatPr baseColWidth="10" defaultRowHeight="14" x14ac:dyDescent="0"/>
  <cols>
    <col min="1" max="1" width="3.6640625" customWidth="1"/>
    <col min="2" max="2" width="9.83203125" bestFit="1" customWidth="1"/>
    <col min="3" max="3" width="24.1640625" bestFit="1" customWidth="1"/>
    <col min="4" max="6" width="9" customWidth="1"/>
  </cols>
  <sheetData>
    <row r="1" spans="1:12">
      <c r="A1" s="4"/>
      <c r="B1" s="239" t="s">
        <v>98</v>
      </c>
      <c r="C1" s="239"/>
      <c r="D1" s="246" t="s">
        <v>50</v>
      </c>
      <c r="E1" s="246"/>
      <c r="F1" s="246"/>
      <c r="G1" s="246"/>
      <c r="H1" s="246"/>
      <c r="I1" s="246"/>
      <c r="J1" s="246"/>
      <c r="K1" s="246"/>
      <c r="L1" s="246"/>
    </row>
    <row r="2" spans="1:12">
      <c r="A2" s="4"/>
      <c r="B2" s="239"/>
      <c r="C2" s="239"/>
      <c r="D2" s="246"/>
      <c r="E2" s="246"/>
      <c r="F2" s="246"/>
      <c r="G2" s="246"/>
      <c r="H2" s="246"/>
      <c r="I2" s="246"/>
      <c r="J2" s="246"/>
      <c r="K2" s="246"/>
      <c r="L2" s="246"/>
    </row>
    <row r="3" spans="1:12">
      <c r="A3" s="4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15" thickBot="1">
      <c r="A4" s="4"/>
      <c r="C4" s="27"/>
    </row>
    <row r="5" spans="1:12" ht="15" thickTop="1">
      <c r="A5" s="4"/>
      <c r="C5" s="27"/>
      <c r="D5" s="247" t="s">
        <v>15</v>
      </c>
      <c r="E5" s="247"/>
      <c r="F5" s="247"/>
      <c r="G5" s="247" t="s">
        <v>56</v>
      </c>
      <c r="H5" s="247"/>
      <c r="I5" s="247"/>
      <c r="J5" s="240" t="s">
        <v>58</v>
      </c>
      <c r="K5" s="241"/>
      <c r="L5" s="242"/>
    </row>
    <row r="6" spans="1:12" ht="15" thickBot="1">
      <c r="A6" s="4"/>
      <c r="D6" s="248"/>
      <c r="E6" s="248"/>
      <c r="F6" s="248"/>
      <c r="G6" s="248"/>
      <c r="H6" s="248"/>
      <c r="I6" s="248"/>
      <c r="J6" s="243"/>
      <c r="K6" s="244"/>
      <c r="L6" s="245"/>
    </row>
    <row r="7" spans="1:12">
      <c r="A7" s="4"/>
      <c r="B7" s="231" t="s">
        <v>0</v>
      </c>
      <c r="C7" s="233" t="s">
        <v>18</v>
      </c>
      <c r="D7" s="90" t="s">
        <v>25</v>
      </c>
      <c r="E7" s="91" t="s">
        <v>26</v>
      </c>
      <c r="F7" s="92" t="s">
        <v>26</v>
      </c>
      <c r="G7" s="90" t="s">
        <v>25</v>
      </c>
      <c r="H7" s="91" t="s">
        <v>26</v>
      </c>
      <c r="I7" s="92" t="s">
        <v>26</v>
      </c>
      <c r="J7" s="101" t="s">
        <v>25</v>
      </c>
      <c r="K7" s="38" t="s">
        <v>26</v>
      </c>
      <c r="L7" s="102" t="s">
        <v>26</v>
      </c>
    </row>
    <row r="8" spans="1:12" ht="15" thickBot="1">
      <c r="A8" s="4"/>
      <c r="B8" s="237"/>
      <c r="C8" s="238"/>
      <c r="D8" s="93" t="s">
        <v>28</v>
      </c>
      <c r="E8" s="94" t="s">
        <v>29</v>
      </c>
      <c r="F8" s="95" t="s">
        <v>30</v>
      </c>
      <c r="G8" s="93" t="s">
        <v>28</v>
      </c>
      <c r="H8" s="94" t="s">
        <v>29</v>
      </c>
      <c r="I8" s="95" t="s">
        <v>30</v>
      </c>
      <c r="J8" s="103" t="s">
        <v>28</v>
      </c>
      <c r="K8" s="48" t="s">
        <v>29</v>
      </c>
      <c r="L8" s="104" t="s">
        <v>30</v>
      </c>
    </row>
    <row r="9" spans="1:12">
      <c r="A9" s="4">
        <v>1</v>
      </c>
      <c r="B9" s="12">
        <v>3</v>
      </c>
      <c r="C9" s="119" t="s">
        <v>104</v>
      </c>
      <c r="D9" s="50">
        <f>'E1 S1'!AJ9</f>
        <v>0</v>
      </c>
      <c r="E9" s="54">
        <f>'E1 S1'!AK9</f>
        <v>0.12170138888888926</v>
      </c>
      <c r="F9" s="55">
        <f>'E1 S1'!AL9</f>
        <v>3.5590277777778283E-2</v>
      </c>
      <c r="G9" s="50">
        <f>'E1 S2'!P9</f>
        <v>0</v>
      </c>
      <c r="H9" s="54">
        <f>'E1 S2'!Q9</f>
        <v>3.6597222222222059E-2</v>
      </c>
      <c r="I9" s="55">
        <f>'E1 S2'!R9</f>
        <v>1.0902777777777675E-2</v>
      </c>
      <c r="J9" s="105">
        <f t="shared" ref="J9:L14" si="0">D9+G9</f>
        <v>0</v>
      </c>
      <c r="K9" s="59">
        <f t="shared" si="0"/>
        <v>0.15829861111111132</v>
      </c>
      <c r="L9" s="106">
        <f t="shared" si="0"/>
        <v>4.6493055555555954E-2</v>
      </c>
    </row>
    <row r="10" spans="1:12">
      <c r="A10" s="4">
        <v>2</v>
      </c>
      <c r="B10" s="21">
        <v>4</v>
      </c>
      <c r="C10" s="121" t="s">
        <v>105</v>
      </c>
      <c r="D10" s="60">
        <f>'E1 S1'!AJ10</f>
        <v>0</v>
      </c>
      <c r="E10" s="64">
        <f>'E1 S1'!AK10</f>
        <v>0.10675925925925922</v>
      </c>
      <c r="F10" s="65">
        <f>'E1 S1'!AL10</f>
        <v>2.0648148148148516E-2</v>
      </c>
      <c r="G10" s="60">
        <f>'E1 S2'!P10</f>
        <v>0</v>
      </c>
      <c r="H10" s="64">
        <f>'E1 S2'!Q10</f>
        <v>3.7164351851851962E-2</v>
      </c>
      <c r="I10" s="65">
        <f>'E1 S2'!R10</f>
        <v>1.1469907407407578E-2</v>
      </c>
      <c r="J10" s="107">
        <f t="shared" si="0"/>
        <v>0</v>
      </c>
      <c r="K10" s="69">
        <f t="shared" si="0"/>
        <v>0.14392361111111118</v>
      </c>
      <c r="L10" s="108">
        <f t="shared" si="0"/>
        <v>3.2118055555556094E-2</v>
      </c>
    </row>
    <row r="11" spans="1:12">
      <c r="A11" s="4">
        <v>3</v>
      </c>
      <c r="B11" s="13">
        <v>8</v>
      </c>
      <c r="C11" s="123" t="s">
        <v>110</v>
      </c>
      <c r="D11" s="60">
        <f>'E1 S1'!AJ11</f>
        <v>0.125</v>
      </c>
      <c r="E11" s="64">
        <f>'E1 S1'!AK11</f>
        <v>0.16434027777777782</v>
      </c>
      <c r="F11" s="65">
        <f>'E1 S1'!AL11</f>
        <v>0.2032291666666669</v>
      </c>
      <c r="G11" s="60">
        <f>'E1 S2'!P11</f>
        <v>0</v>
      </c>
      <c r="H11" s="64">
        <f>'E1 S2'!Q11</f>
        <v>5.2569444444444335E-2</v>
      </c>
      <c r="I11" s="65">
        <f>'E1 S2'!R11</f>
        <v>2.6874999999999954E-2</v>
      </c>
      <c r="J11" s="107">
        <f t="shared" si="0"/>
        <v>0.125</v>
      </c>
      <c r="K11" s="69">
        <f t="shared" si="0"/>
        <v>0.21690972222222216</v>
      </c>
      <c r="L11" s="108">
        <f t="shared" si="0"/>
        <v>0.23010416666666686</v>
      </c>
    </row>
    <row r="12" spans="1:12">
      <c r="A12" s="4">
        <v>4</v>
      </c>
      <c r="B12" s="13">
        <v>753</v>
      </c>
      <c r="C12" s="123" t="s">
        <v>106</v>
      </c>
      <c r="D12" s="60">
        <f>'E1 S1'!AJ12</f>
        <v>0.5</v>
      </c>
      <c r="E12" s="64">
        <f>'E1 S1'!AK12</f>
        <v>0</v>
      </c>
      <c r="F12" s="65">
        <f>'E1 S1'!AL12</f>
        <v>0.58611111111111114</v>
      </c>
      <c r="G12" s="60">
        <f>'E1 S2'!P12</f>
        <v>0.25</v>
      </c>
      <c r="H12" s="64">
        <f>'E1 S2'!Q12</f>
        <v>0</v>
      </c>
      <c r="I12" s="65">
        <f>'E1 S2'!R12</f>
        <v>0.27569444444444446</v>
      </c>
      <c r="J12" s="214">
        <f t="shared" si="0"/>
        <v>0.75</v>
      </c>
      <c r="K12" s="69">
        <f t="shared" si="0"/>
        <v>0</v>
      </c>
      <c r="L12" s="108">
        <f t="shared" si="0"/>
        <v>0.8618055555555556</v>
      </c>
    </row>
    <row r="13" spans="1:12">
      <c r="A13" s="4">
        <v>5</v>
      </c>
      <c r="B13" s="13">
        <v>55</v>
      </c>
      <c r="C13" s="123" t="s">
        <v>107</v>
      </c>
      <c r="D13" s="60">
        <f>'E1 S1'!AJ13</f>
        <v>0</v>
      </c>
      <c r="E13" s="64">
        <f>'E1 S1'!AK13</f>
        <v>0.10379629629629628</v>
      </c>
      <c r="F13" s="65">
        <f>'E1 S1'!AL13</f>
        <v>2.0462962962963176E-2</v>
      </c>
      <c r="G13" s="60">
        <f>'E1 S2'!P13</f>
        <v>0</v>
      </c>
      <c r="H13" s="64">
        <f>'E1 S2'!Q13</f>
        <v>3.6296296296296382E-2</v>
      </c>
      <c r="I13" s="65">
        <f>'E1 S2'!R13</f>
        <v>1.0601851851851998E-2</v>
      </c>
      <c r="J13" s="107">
        <f t="shared" si="0"/>
        <v>0</v>
      </c>
      <c r="K13" s="69">
        <f t="shared" si="0"/>
        <v>0.14009259259259266</v>
      </c>
      <c r="L13" s="108">
        <f t="shared" si="0"/>
        <v>3.1064814814815173E-2</v>
      </c>
    </row>
    <row r="14" spans="1:12">
      <c r="A14" s="4">
        <v>6</v>
      </c>
      <c r="B14" s="13">
        <v>77</v>
      </c>
      <c r="C14" s="123" t="s">
        <v>108</v>
      </c>
      <c r="D14" s="60">
        <f>'E1 S1'!AJ14</f>
        <v>0</v>
      </c>
      <c r="E14" s="64">
        <f>'E1 S1'!AK14</f>
        <v>0.11547453703703747</v>
      </c>
      <c r="F14" s="65">
        <f>'E1 S1'!AL14</f>
        <v>3.7696759259259471E-2</v>
      </c>
      <c r="G14" s="60">
        <f>'E1 S2'!P14</f>
        <v>0</v>
      </c>
      <c r="H14" s="64">
        <f>'E1 S2'!Q14</f>
        <v>3.8067129629629659E-2</v>
      </c>
      <c r="I14" s="65">
        <f>'E1 S2'!R14</f>
        <v>1.2372685185185275E-2</v>
      </c>
      <c r="J14" s="107">
        <f t="shared" si="0"/>
        <v>0</v>
      </c>
      <c r="K14" s="69">
        <f t="shared" si="0"/>
        <v>0.15354166666666713</v>
      </c>
      <c r="L14" s="108">
        <f t="shared" si="0"/>
        <v>5.006944444444475E-2</v>
      </c>
    </row>
    <row r="15" spans="1:12">
      <c r="A15" s="4">
        <v>7</v>
      </c>
      <c r="B15" s="13">
        <v>25</v>
      </c>
      <c r="C15" s="123" t="s">
        <v>99</v>
      </c>
      <c r="D15" s="60">
        <f>'E1 S1'!AJ15</f>
        <v>0</v>
      </c>
      <c r="E15" s="64">
        <f>'E1 S1'!AK15</f>
        <v>0.10020833333333323</v>
      </c>
      <c r="F15" s="65">
        <f>'E1 S1'!AL15</f>
        <v>1.4097222222222528E-2</v>
      </c>
      <c r="G15" s="60">
        <f>'E1 S2'!P15</f>
        <v>0</v>
      </c>
      <c r="H15" s="64">
        <f>'E1 S2'!Q15</f>
        <v>3.5069444444444486E-2</v>
      </c>
      <c r="I15" s="65">
        <f>'E1 S2'!R15</f>
        <v>9.375000000000102E-3</v>
      </c>
      <c r="J15" s="107">
        <f t="shared" ref="J15" si="1">D15+G15</f>
        <v>0</v>
      </c>
      <c r="K15" s="69">
        <f t="shared" ref="K15" si="2">E15+H15</f>
        <v>0.13527777777777772</v>
      </c>
      <c r="L15" s="108">
        <f t="shared" ref="L15" si="3">F15+I15</f>
        <v>2.347222222222263E-2</v>
      </c>
    </row>
    <row r="16" spans="1:12" ht="15" thickBot="1">
      <c r="B16" s="14"/>
      <c r="C16" s="160"/>
      <c r="D16" s="70"/>
      <c r="E16" s="73"/>
      <c r="F16" s="74"/>
      <c r="G16" s="70"/>
      <c r="H16" s="73"/>
      <c r="I16" s="74"/>
      <c r="J16" s="162"/>
      <c r="K16" s="78"/>
      <c r="L16" s="163"/>
    </row>
  </sheetData>
  <mergeCells count="7">
    <mergeCell ref="J5:L6"/>
    <mergeCell ref="D1:L3"/>
    <mergeCell ref="B1:C2"/>
    <mergeCell ref="B7:B8"/>
    <mergeCell ref="C7:C8"/>
    <mergeCell ref="D5:F6"/>
    <mergeCell ref="G5:I6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F18"/>
  <sheetViews>
    <sheetView workbookViewId="0"/>
  </sheetViews>
  <sheetFormatPr baseColWidth="10" defaultRowHeight="14" x14ac:dyDescent="0"/>
  <cols>
    <col min="1" max="1" width="3.6640625" customWidth="1"/>
    <col min="2" max="2" width="9.83203125" bestFit="1" customWidth="1"/>
    <col min="3" max="3" width="24.1640625" bestFit="1" customWidth="1"/>
  </cols>
  <sheetData>
    <row r="1" spans="1:6">
      <c r="A1" s="4"/>
      <c r="B1" s="239" t="s">
        <v>98</v>
      </c>
      <c r="C1" s="239"/>
    </row>
    <row r="2" spans="1:6">
      <c r="A2" s="4"/>
      <c r="B2" s="239"/>
      <c r="C2" s="239"/>
      <c r="D2" s="239" t="s">
        <v>57</v>
      </c>
      <c r="E2" s="239"/>
      <c r="F2" s="239"/>
    </row>
    <row r="3" spans="1:6">
      <c r="A3" s="4"/>
      <c r="D3" s="239"/>
      <c r="E3" s="239"/>
      <c r="F3" s="239"/>
    </row>
    <row r="4" spans="1:6" ht="15" thickBot="1">
      <c r="A4" s="4"/>
      <c r="C4" s="27"/>
    </row>
    <row r="5" spans="1:6">
      <c r="A5" s="4"/>
      <c r="C5" s="27"/>
      <c r="D5" s="249" t="s">
        <v>44</v>
      </c>
      <c r="E5" s="250"/>
      <c r="F5" s="251"/>
    </row>
    <row r="6" spans="1:6" ht="15" thickBot="1">
      <c r="A6" s="4"/>
      <c r="D6" s="252"/>
      <c r="E6" s="253"/>
      <c r="F6" s="254"/>
    </row>
    <row r="7" spans="1:6">
      <c r="A7" s="4"/>
      <c r="B7" s="231" t="s">
        <v>0</v>
      </c>
      <c r="C7" s="233" t="s">
        <v>18</v>
      </c>
      <c r="D7" s="90" t="s">
        <v>25</v>
      </c>
      <c r="E7" s="91" t="s">
        <v>26</v>
      </c>
      <c r="F7" s="92" t="s">
        <v>26</v>
      </c>
    </row>
    <row r="8" spans="1:6" ht="15" thickBot="1">
      <c r="A8" s="4"/>
      <c r="B8" s="237"/>
      <c r="C8" s="238"/>
      <c r="D8" s="93" t="s">
        <v>28</v>
      </c>
      <c r="E8" s="94" t="s">
        <v>29</v>
      </c>
      <c r="F8" s="95" t="s">
        <v>30</v>
      </c>
    </row>
    <row r="9" spans="1:6">
      <c r="A9" s="4">
        <v>1</v>
      </c>
      <c r="B9" s="12">
        <v>25</v>
      </c>
      <c r="C9" s="198" t="s">
        <v>99</v>
      </c>
      <c r="D9" s="53">
        <f>'Etape 1,'!J15</f>
        <v>0</v>
      </c>
      <c r="E9" s="54">
        <f>'Etape 1,'!K15</f>
        <v>0.13527777777777772</v>
      </c>
      <c r="F9" s="55">
        <f>'Etape 1,'!L15</f>
        <v>2.347222222222263E-2</v>
      </c>
    </row>
    <row r="10" spans="1:6">
      <c r="A10" s="4">
        <v>2</v>
      </c>
      <c r="B10" s="21">
        <v>55</v>
      </c>
      <c r="C10" s="199" t="s">
        <v>107</v>
      </c>
      <c r="D10" s="63">
        <f>'Etape 1,'!J13</f>
        <v>0</v>
      </c>
      <c r="E10" s="64">
        <f>'Etape 1,'!K13</f>
        <v>0.14009259259259266</v>
      </c>
      <c r="F10" s="65">
        <f>'Etape 1,'!L13</f>
        <v>3.1064814814815173E-2</v>
      </c>
    </row>
    <row r="11" spans="1:6">
      <c r="A11" s="4">
        <v>3</v>
      </c>
      <c r="B11" s="13">
        <v>4</v>
      </c>
      <c r="C11" s="197" t="s">
        <v>105</v>
      </c>
      <c r="D11" s="63">
        <f>'Etape 1,'!J10</f>
        <v>0</v>
      </c>
      <c r="E11" s="64">
        <f>'Etape 1,'!K10</f>
        <v>0.14392361111111118</v>
      </c>
      <c r="F11" s="65">
        <f>'Etape 1,'!L10</f>
        <v>3.2118055555556094E-2</v>
      </c>
    </row>
    <row r="12" spans="1:6">
      <c r="A12" s="4">
        <v>4</v>
      </c>
      <c r="B12" s="13">
        <v>3</v>
      </c>
      <c r="C12" s="197" t="s">
        <v>104</v>
      </c>
      <c r="D12" s="63">
        <f>'Etape 1,'!J9</f>
        <v>0</v>
      </c>
      <c r="E12" s="64">
        <f>'Etape 1,'!K9</f>
        <v>0.15829861111111132</v>
      </c>
      <c r="F12" s="65">
        <f>'Etape 1,'!L9</f>
        <v>4.6493055555555954E-2</v>
      </c>
    </row>
    <row r="13" spans="1:6">
      <c r="A13" s="4">
        <v>5</v>
      </c>
      <c r="B13" s="13">
        <v>77</v>
      </c>
      <c r="C13" s="123" t="s">
        <v>108</v>
      </c>
      <c r="D13" s="63">
        <f>'Etape 1,'!J14</f>
        <v>0</v>
      </c>
      <c r="E13" s="64">
        <f>'Etape 1,'!K14</f>
        <v>0.15354166666666713</v>
      </c>
      <c r="F13" s="65">
        <f>'Etape 1,'!L14</f>
        <v>5.006944444444475E-2</v>
      </c>
    </row>
    <row r="14" spans="1:6">
      <c r="A14" s="4">
        <v>6</v>
      </c>
      <c r="B14" s="13">
        <v>8</v>
      </c>
      <c r="C14" s="123" t="s">
        <v>110</v>
      </c>
      <c r="D14" s="215">
        <f>'Etape 1,'!J11</f>
        <v>0.125</v>
      </c>
      <c r="E14" s="64">
        <f>'Etape 1,'!K11</f>
        <v>0.21690972222222216</v>
      </c>
      <c r="F14" s="65">
        <f>'Etape 1,'!L11</f>
        <v>0.23010416666666686</v>
      </c>
    </row>
    <row r="15" spans="1:6">
      <c r="A15" s="4">
        <v>7</v>
      </c>
      <c r="B15" s="13">
        <v>753</v>
      </c>
      <c r="C15" s="123" t="s">
        <v>106</v>
      </c>
      <c r="D15" s="215">
        <f>'Etape 1,'!J12</f>
        <v>0.75</v>
      </c>
      <c r="E15" s="64">
        <f>'Etape 1,'!K12</f>
        <v>0</v>
      </c>
      <c r="F15" s="65">
        <f>'Etape 1,'!L12</f>
        <v>0.8618055555555556</v>
      </c>
    </row>
    <row r="16" spans="1:6" ht="15" thickBot="1">
      <c r="B16" s="14"/>
      <c r="C16" s="160"/>
      <c r="D16" s="77"/>
      <c r="E16" s="73"/>
      <c r="F16" s="74"/>
    </row>
    <row r="17" spans="2:6">
      <c r="B17" s="16"/>
      <c r="C17" s="165"/>
      <c r="D17" s="166"/>
      <c r="E17" s="166"/>
      <c r="F17" s="166"/>
    </row>
    <row r="18" spans="2:6">
      <c r="C18" t="s">
        <v>47</v>
      </c>
      <c r="E18" t="s">
        <v>48</v>
      </c>
    </row>
  </sheetData>
  <sortState ref="B9:F15">
    <sortCondition ref="F9:F15"/>
  </sortState>
  <mergeCells count="5">
    <mergeCell ref="D2:F3"/>
    <mergeCell ref="B1:C2"/>
    <mergeCell ref="B7:B8"/>
    <mergeCell ref="C7:C8"/>
    <mergeCell ref="D5:F6"/>
  </mergeCells>
  <printOptions horizontalCentered="1" vertic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AL16"/>
  <sheetViews>
    <sheetView workbookViewId="0">
      <pane xSplit="3" ySplit="2" topLeftCell="D3" activePane="bottomRight" state="frozen"/>
      <selection pane="topRight" activeCell="E1" sqref="E1"/>
      <selection pane="bottomLeft" activeCell="A3" sqref="A3"/>
      <selection pane="bottomRight"/>
    </sheetView>
  </sheetViews>
  <sheetFormatPr baseColWidth="10" defaultRowHeight="14" x14ac:dyDescent="0"/>
  <cols>
    <col min="1" max="1" width="3.6640625" customWidth="1"/>
    <col min="2" max="2" width="9.83203125" bestFit="1" customWidth="1"/>
    <col min="3" max="3" width="24.1640625" bestFit="1" customWidth="1"/>
  </cols>
  <sheetData>
    <row r="1" spans="1:38">
      <c r="A1" s="4"/>
      <c r="B1" s="239" t="s">
        <v>98</v>
      </c>
      <c r="C1" s="239"/>
    </row>
    <row r="2" spans="1:38">
      <c r="A2" s="4"/>
      <c r="B2" s="239"/>
      <c r="C2" s="239"/>
    </row>
    <row r="3" spans="1:38">
      <c r="A3" s="4"/>
      <c r="C3" s="164" t="s">
        <v>31</v>
      </c>
    </row>
    <row r="4" spans="1:38">
      <c r="A4" s="4"/>
      <c r="C4" s="27" t="s">
        <v>16</v>
      </c>
      <c r="D4" s="28">
        <v>7.2916666666666671E-2</v>
      </c>
    </row>
    <row r="5" spans="1:38">
      <c r="A5" s="4"/>
      <c r="C5" s="27" t="s">
        <v>17</v>
      </c>
      <c r="D5" s="28">
        <v>4.1666666666666664E-2</v>
      </c>
    </row>
    <row r="6" spans="1:38" ht="15" thickBot="1">
      <c r="A6" s="4"/>
    </row>
    <row r="7" spans="1:38" ht="15" thickBot="1">
      <c r="A7" s="4"/>
      <c r="B7" s="231" t="s">
        <v>0</v>
      </c>
      <c r="C7" s="233" t="s">
        <v>18</v>
      </c>
      <c r="D7" s="79" t="s">
        <v>39</v>
      </c>
      <c r="E7" s="32" t="s">
        <v>71</v>
      </c>
      <c r="F7" s="80" t="s">
        <v>40</v>
      </c>
      <c r="G7" s="33" t="s">
        <v>73</v>
      </c>
      <c r="H7" s="81" t="s">
        <v>40</v>
      </c>
      <c r="I7" s="34" t="s">
        <v>73</v>
      </c>
      <c r="J7" s="82" t="s">
        <v>41</v>
      </c>
      <c r="K7" s="35" t="s">
        <v>75</v>
      </c>
      <c r="L7" s="79" t="s">
        <v>41</v>
      </c>
      <c r="M7" s="32" t="s">
        <v>75</v>
      </c>
      <c r="N7" s="80" t="s">
        <v>42</v>
      </c>
      <c r="O7" s="36" t="s">
        <v>76</v>
      </c>
      <c r="P7" s="81" t="s">
        <v>42</v>
      </c>
      <c r="Q7" s="34" t="s">
        <v>76</v>
      </c>
      <c r="R7" s="82" t="s">
        <v>61</v>
      </c>
      <c r="S7" s="35" t="s">
        <v>71</v>
      </c>
      <c r="T7" s="79" t="s">
        <v>61</v>
      </c>
      <c r="U7" s="32" t="s">
        <v>71</v>
      </c>
      <c r="V7" s="80" t="s">
        <v>62</v>
      </c>
      <c r="W7" s="33" t="s">
        <v>73</v>
      </c>
      <c r="X7" s="81" t="s">
        <v>62</v>
      </c>
      <c r="Y7" s="34" t="s">
        <v>73</v>
      </c>
      <c r="Z7" s="82" t="s">
        <v>63</v>
      </c>
      <c r="AA7" s="35" t="s">
        <v>75</v>
      </c>
      <c r="AB7" s="79" t="s">
        <v>63</v>
      </c>
      <c r="AC7" s="32" t="s">
        <v>75</v>
      </c>
      <c r="AD7" s="80" t="s">
        <v>64</v>
      </c>
      <c r="AE7" s="36" t="s">
        <v>76</v>
      </c>
      <c r="AF7" s="81" t="s">
        <v>64</v>
      </c>
      <c r="AG7" s="34" t="s">
        <v>76</v>
      </c>
      <c r="AH7" s="82" t="s">
        <v>65</v>
      </c>
      <c r="AI7" s="35" t="s">
        <v>78</v>
      </c>
      <c r="AJ7" s="37" t="s">
        <v>25</v>
      </c>
      <c r="AK7" s="38" t="s">
        <v>26</v>
      </c>
      <c r="AL7" s="39" t="s">
        <v>26</v>
      </c>
    </row>
    <row r="8" spans="1:38" ht="15" thickBot="1">
      <c r="A8" s="4"/>
      <c r="B8" s="237"/>
      <c r="C8" s="238"/>
      <c r="D8" s="40" t="s">
        <v>39</v>
      </c>
      <c r="E8" s="41" t="s">
        <v>40</v>
      </c>
      <c r="F8" s="41">
        <v>4.8611111111111112E-3</v>
      </c>
      <c r="G8" s="42" t="s">
        <v>27</v>
      </c>
      <c r="H8" s="43" t="s">
        <v>40</v>
      </c>
      <c r="I8" s="44" t="s">
        <v>41</v>
      </c>
      <c r="J8" s="45">
        <v>8.3333333333333332E-3</v>
      </c>
      <c r="K8" s="46" t="s">
        <v>27</v>
      </c>
      <c r="L8" s="40" t="s">
        <v>41</v>
      </c>
      <c r="M8" s="41" t="s">
        <v>42</v>
      </c>
      <c r="N8" s="41">
        <v>1.2499999999999999E-2</v>
      </c>
      <c r="O8" s="42" t="s">
        <v>27</v>
      </c>
      <c r="P8" s="43" t="s">
        <v>42</v>
      </c>
      <c r="Q8" s="44" t="s">
        <v>61</v>
      </c>
      <c r="R8" s="45">
        <v>1.7361111111111112E-2</v>
      </c>
      <c r="S8" s="89" t="s">
        <v>27</v>
      </c>
      <c r="T8" s="40" t="s">
        <v>61</v>
      </c>
      <c r="U8" s="41" t="s">
        <v>62</v>
      </c>
      <c r="V8" s="41">
        <v>4.8611111111111112E-3</v>
      </c>
      <c r="W8" s="42" t="s">
        <v>27</v>
      </c>
      <c r="X8" s="43" t="s">
        <v>62</v>
      </c>
      <c r="Y8" s="44" t="s">
        <v>63</v>
      </c>
      <c r="Z8" s="45">
        <v>8.3333333333333332E-3</v>
      </c>
      <c r="AA8" s="46" t="s">
        <v>27</v>
      </c>
      <c r="AB8" s="40" t="s">
        <v>63</v>
      </c>
      <c r="AC8" s="41" t="s">
        <v>64</v>
      </c>
      <c r="AD8" s="41">
        <v>1.2499999999999999E-2</v>
      </c>
      <c r="AE8" s="42" t="s">
        <v>27</v>
      </c>
      <c r="AF8" s="43" t="s">
        <v>64</v>
      </c>
      <c r="AG8" s="44" t="s">
        <v>65</v>
      </c>
      <c r="AH8" s="45">
        <v>1.7361111111111112E-2</v>
      </c>
      <c r="AI8" s="89" t="s">
        <v>27</v>
      </c>
      <c r="AJ8" s="47" t="s">
        <v>28</v>
      </c>
      <c r="AK8" s="48" t="s">
        <v>29</v>
      </c>
      <c r="AL8" s="49" t="s">
        <v>30</v>
      </c>
    </row>
    <row r="9" spans="1:38">
      <c r="A9" s="4">
        <v>1</v>
      </c>
      <c r="B9" s="12">
        <v>3</v>
      </c>
      <c r="C9" s="119" t="s">
        <v>104</v>
      </c>
      <c r="D9" s="53">
        <v>0.37916666666666665</v>
      </c>
      <c r="E9" s="54">
        <v>0.38668981481481479</v>
      </c>
      <c r="F9" s="54">
        <f t="shared" ref="F9:F14" si="0">+E9-D9</f>
        <v>7.5231481481481399E-3</v>
      </c>
      <c r="G9" s="55">
        <f t="shared" ref="G9:G14" si="1">+ABS(F9-$F$8)</f>
        <v>2.6620370370370287E-3</v>
      </c>
      <c r="H9" s="56">
        <v>0.38611111111111113</v>
      </c>
      <c r="I9" s="57">
        <v>0.39444444444444443</v>
      </c>
      <c r="J9" s="51">
        <f t="shared" ref="J9:J14" si="2">+I9-H9</f>
        <v>8.3333333333333037E-3</v>
      </c>
      <c r="K9" s="52">
        <f t="shared" ref="K9:K14" si="3">+ABS(J9-$J$8)</f>
        <v>2.9490299091605721E-17</v>
      </c>
      <c r="L9" s="53">
        <v>0.39930555555555558</v>
      </c>
      <c r="M9" s="54">
        <v>0.4149768518518519</v>
      </c>
      <c r="N9" s="54">
        <f t="shared" ref="N9:N14" si="4">+M9-L9</f>
        <v>1.5671296296296322E-2</v>
      </c>
      <c r="O9" s="55">
        <f t="shared" ref="O9:O14" si="5">+ABS(N9-$N$8)</f>
        <v>3.1712962962963231E-3</v>
      </c>
      <c r="P9" s="50">
        <v>0.4145833333333333</v>
      </c>
      <c r="Q9" s="51">
        <v>0.43194444444444446</v>
      </c>
      <c r="R9" s="51">
        <f t="shared" ref="R9:R14" si="6">+Q9-P9</f>
        <v>1.736111111111116E-2</v>
      </c>
      <c r="S9" s="52">
        <f t="shared" ref="S9:S14" si="7">+ABS(R9-$R$8)</f>
        <v>4.8572257327350599E-17</v>
      </c>
      <c r="T9" s="53">
        <v>0.43541666666666662</v>
      </c>
      <c r="U9" s="54">
        <v>0.4430439814814815</v>
      </c>
      <c r="V9" s="54">
        <f t="shared" ref="V9:V14" si="8">+U9-T9</f>
        <v>7.6273148148148784E-3</v>
      </c>
      <c r="W9" s="55">
        <f t="shared" ref="W9:W14" si="9">+ABS(V9-$V$8)</f>
        <v>2.7662037037037672E-3</v>
      </c>
      <c r="X9" s="56">
        <v>0.44236111111111115</v>
      </c>
      <c r="Y9" s="57">
        <v>0.45069444444444445</v>
      </c>
      <c r="Z9" s="51">
        <f t="shared" ref="Z9:Z14" si="10">+Y9-X9</f>
        <v>8.3333333333333037E-3</v>
      </c>
      <c r="AA9" s="52">
        <f t="shared" ref="AA9:AA14" si="11">+ABS(Z9-$Z$8)</f>
        <v>2.9490299091605721E-17</v>
      </c>
      <c r="AB9" s="53">
        <v>0.45416666666666666</v>
      </c>
      <c r="AC9" s="54">
        <v>0.47</v>
      </c>
      <c r="AD9" s="54">
        <f t="shared" ref="AD9:AD14" si="12">+AC9-AB9</f>
        <v>1.583333333333331E-2</v>
      </c>
      <c r="AE9" s="55">
        <f t="shared" ref="AE9:AE14" si="13">+ABS(AD9-$AD$8)</f>
        <v>3.3333333333333114E-3</v>
      </c>
      <c r="AF9" s="50">
        <v>0.4694444444444445</v>
      </c>
      <c r="AG9" s="51">
        <v>0.48888888888888887</v>
      </c>
      <c r="AH9" s="51">
        <f t="shared" ref="AH9:AH14" si="14">+AG9-AF9</f>
        <v>1.9444444444444375E-2</v>
      </c>
      <c r="AI9" s="52">
        <f t="shared" ref="AI9:AI14" si="15">+ABS(AH9-$AH$8)</f>
        <v>2.0833333333332635E-3</v>
      </c>
      <c r="AJ9" s="58"/>
      <c r="AK9" s="59">
        <f>+F9+J9+N9+R9+V9+Z9+AD9+AH9</f>
        <v>0.10012731481481479</v>
      </c>
      <c r="AL9" s="59">
        <f>+G9+K9+O9+S9+W9+AA9+AE9+AI9+AJ9</f>
        <v>1.4016203703703801E-2</v>
      </c>
    </row>
    <row r="10" spans="1:38">
      <c r="A10" s="4">
        <v>2</v>
      </c>
      <c r="B10" s="21">
        <v>4</v>
      </c>
      <c r="C10" s="121" t="s">
        <v>105</v>
      </c>
      <c r="D10" s="63">
        <v>0.37777777777777777</v>
      </c>
      <c r="E10" s="64">
        <v>0.38650462962962967</v>
      </c>
      <c r="F10" s="64">
        <f t="shared" si="0"/>
        <v>8.7268518518519023E-3</v>
      </c>
      <c r="G10" s="65">
        <f t="shared" si="1"/>
        <v>3.8657407407407911E-3</v>
      </c>
      <c r="H10" s="66">
        <v>0.38611111111111113</v>
      </c>
      <c r="I10" s="67">
        <v>0.39444444444444443</v>
      </c>
      <c r="J10" s="61">
        <f t="shared" si="2"/>
        <v>8.3333333333333037E-3</v>
      </c>
      <c r="K10" s="62">
        <f t="shared" si="3"/>
        <v>2.9490299091605721E-17</v>
      </c>
      <c r="L10" s="63">
        <v>0.3979166666666667</v>
      </c>
      <c r="M10" s="64">
        <v>0.41745370370370366</v>
      </c>
      <c r="N10" s="64">
        <f t="shared" si="4"/>
        <v>1.9537037037036964E-2</v>
      </c>
      <c r="O10" s="65">
        <f t="shared" si="5"/>
        <v>7.037037037036965E-3</v>
      </c>
      <c r="P10" s="60">
        <v>0.41736111111111113</v>
      </c>
      <c r="Q10" s="61">
        <v>0.43472222222222223</v>
      </c>
      <c r="R10" s="61">
        <f t="shared" si="6"/>
        <v>1.7361111111111105E-2</v>
      </c>
      <c r="S10" s="62">
        <f t="shared" si="7"/>
        <v>6.9388939039072284E-18</v>
      </c>
      <c r="T10" s="63">
        <v>0.4381944444444445</v>
      </c>
      <c r="U10" s="64">
        <v>0.44697916666666665</v>
      </c>
      <c r="V10" s="64">
        <f t="shared" si="8"/>
        <v>8.7847222222221522E-3</v>
      </c>
      <c r="W10" s="65">
        <f t="shared" si="9"/>
        <v>3.923611111111041E-3</v>
      </c>
      <c r="X10" s="66">
        <v>0.4465277777777778</v>
      </c>
      <c r="Y10" s="67">
        <v>0.4548611111111111</v>
      </c>
      <c r="Z10" s="61">
        <f t="shared" si="10"/>
        <v>8.3333333333333037E-3</v>
      </c>
      <c r="AA10" s="62">
        <f t="shared" si="11"/>
        <v>2.9490299091605721E-17</v>
      </c>
      <c r="AB10" s="63">
        <v>0.45833333333333331</v>
      </c>
      <c r="AC10" s="64">
        <v>0.4774768518518519</v>
      </c>
      <c r="AD10" s="64">
        <f t="shared" si="12"/>
        <v>1.9143518518518587E-2</v>
      </c>
      <c r="AE10" s="65">
        <f t="shared" si="13"/>
        <v>6.6435185185185885E-3</v>
      </c>
      <c r="AF10" s="60">
        <v>0.4770833333333333</v>
      </c>
      <c r="AG10" s="61">
        <v>0.49444444444444446</v>
      </c>
      <c r="AH10" s="61">
        <f t="shared" si="14"/>
        <v>1.736111111111116E-2</v>
      </c>
      <c r="AI10" s="62">
        <f t="shared" si="15"/>
        <v>4.8572257327350599E-17</v>
      </c>
      <c r="AJ10" s="68"/>
      <c r="AK10" s="69">
        <f t="shared" ref="AK10:AK15" si="16">+F10+J10+N10+R10+V10+Z10+AD10+AH10</f>
        <v>0.10758101851851848</v>
      </c>
      <c r="AL10" s="69">
        <f t="shared" ref="AL10:AL15" si="17">+G10+K10+O10+S10+W10+AA10+AE10+AI10+AJ10</f>
        <v>2.14699074074075E-2</v>
      </c>
    </row>
    <row r="11" spans="1:38">
      <c r="A11" s="4">
        <v>3</v>
      </c>
      <c r="B11" s="13">
        <v>8</v>
      </c>
      <c r="C11" s="123" t="s">
        <v>110</v>
      </c>
      <c r="D11" s="63">
        <v>0.38194444444444442</v>
      </c>
      <c r="E11" s="64">
        <v>0.39406249999999998</v>
      </c>
      <c r="F11" s="64">
        <f t="shared" si="0"/>
        <v>1.2118055555555562E-2</v>
      </c>
      <c r="G11" s="65">
        <f t="shared" si="1"/>
        <v>7.2569444444444513E-3</v>
      </c>
      <c r="H11" s="66">
        <v>0.39374999999999999</v>
      </c>
      <c r="I11" s="67">
        <v>0.40208333333333335</v>
      </c>
      <c r="J11" s="61">
        <f t="shared" si="2"/>
        <v>8.3333333333333592E-3</v>
      </c>
      <c r="K11" s="62">
        <f t="shared" si="3"/>
        <v>2.6020852139652106E-17</v>
      </c>
      <c r="L11" s="63">
        <v>0.4055555555555555</v>
      </c>
      <c r="M11" s="64">
        <v>0.45068287037037041</v>
      </c>
      <c r="N11" s="64">
        <f t="shared" si="4"/>
        <v>4.5127314814814912E-2</v>
      </c>
      <c r="O11" s="65">
        <f t="shared" si="5"/>
        <v>3.2627314814814914E-2</v>
      </c>
      <c r="P11" s="60">
        <v>0.45</v>
      </c>
      <c r="Q11" s="61">
        <v>0.46736111111111112</v>
      </c>
      <c r="R11" s="61">
        <f t="shared" si="6"/>
        <v>1.7361111111111105E-2</v>
      </c>
      <c r="S11" s="62">
        <f t="shared" si="7"/>
        <v>6.9388939039072284E-18</v>
      </c>
      <c r="T11" s="63">
        <v>0.47083333333333338</v>
      </c>
      <c r="U11" s="64">
        <v>0.48303240740740744</v>
      </c>
      <c r="V11" s="64">
        <f t="shared" si="8"/>
        <v>1.2199074074074057E-2</v>
      </c>
      <c r="W11" s="65">
        <f t="shared" si="9"/>
        <v>7.3379629629629455E-3</v>
      </c>
      <c r="X11" s="66">
        <v>0.4826388888888889</v>
      </c>
      <c r="Y11" s="67">
        <v>0.4909722222222222</v>
      </c>
      <c r="Z11" s="61">
        <f t="shared" si="10"/>
        <v>8.3333333333333037E-3</v>
      </c>
      <c r="AA11" s="62">
        <f t="shared" si="11"/>
        <v>2.9490299091605721E-17</v>
      </c>
      <c r="AB11" s="63">
        <v>0.49444444444444446</v>
      </c>
      <c r="AC11" s="64">
        <v>0.52023148148148146</v>
      </c>
      <c r="AD11" s="64">
        <f t="shared" si="12"/>
        <v>2.5787037037036997E-2</v>
      </c>
      <c r="AE11" s="65">
        <f t="shared" si="13"/>
        <v>1.3287037037036998E-2</v>
      </c>
      <c r="AF11" s="60">
        <v>0.52013888888888882</v>
      </c>
      <c r="AG11" s="61">
        <v>0.53749999999999998</v>
      </c>
      <c r="AH11" s="61">
        <f t="shared" si="14"/>
        <v>1.736111111111116E-2</v>
      </c>
      <c r="AI11" s="62">
        <f t="shared" si="15"/>
        <v>4.8572257327350599E-17</v>
      </c>
      <c r="AJ11" s="68"/>
      <c r="AK11" s="69">
        <f t="shared" si="16"/>
        <v>0.14662037037037046</v>
      </c>
      <c r="AL11" s="69">
        <f t="shared" si="17"/>
        <v>6.0509259259259422E-2</v>
      </c>
    </row>
    <row r="12" spans="1:38">
      <c r="A12" s="4">
        <v>4</v>
      </c>
      <c r="B12" s="13">
        <v>753</v>
      </c>
      <c r="C12" s="123" t="s">
        <v>106</v>
      </c>
      <c r="D12" s="63">
        <v>0.3833333333333333</v>
      </c>
      <c r="E12" s="64">
        <v>0.39459490740740738</v>
      </c>
      <c r="F12" s="64">
        <f t="shared" si="0"/>
        <v>1.1261574074074077E-2</v>
      </c>
      <c r="G12" s="65">
        <f t="shared" si="1"/>
        <v>6.4004629629629654E-3</v>
      </c>
      <c r="H12" s="66">
        <v>0.39444444444444443</v>
      </c>
      <c r="I12" s="67">
        <v>0.40277777777777773</v>
      </c>
      <c r="J12" s="61">
        <f t="shared" si="2"/>
        <v>8.3333333333333037E-3</v>
      </c>
      <c r="K12" s="62">
        <f t="shared" si="3"/>
        <v>2.9490299091605721E-17</v>
      </c>
      <c r="L12" s="63">
        <v>0.4069444444444445</v>
      </c>
      <c r="M12" s="64">
        <v>0.42980324074074078</v>
      </c>
      <c r="N12" s="64">
        <f t="shared" si="4"/>
        <v>2.285879629629628E-2</v>
      </c>
      <c r="O12" s="65">
        <f t="shared" si="5"/>
        <v>1.0358796296296281E-2</v>
      </c>
      <c r="P12" s="60">
        <v>0.4291666666666667</v>
      </c>
      <c r="Q12" s="61">
        <v>0.4465277777777778</v>
      </c>
      <c r="R12" s="61">
        <f t="shared" si="6"/>
        <v>1.7361111111111105E-2</v>
      </c>
      <c r="S12" s="62">
        <f t="shared" si="7"/>
        <v>6.9388939039072284E-18</v>
      </c>
      <c r="T12" s="63">
        <v>0.45</v>
      </c>
      <c r="U12" s="64">
        <v>0.46054398148148151</v>
      </c>
      <c r="V12" s="64">
        <f t="shared" si="8"/>
        <v>1.0543981481481501E-2</v>
      </c>
      <c r="W12" s="65">
        <f t="shared" si="9"/>
        <v>5.6828703703703902E-3</v>
      </c>
      <c r="X12" s="66">
        <v>0.4604166666666667</v>
      </c>
      <c r="Y12" s="67">
        <v>0.46875</v>
      </c>
      <c r="Z12" s="61">
        <f t="shared" si="10"/>
        <v>8.3333333333333037E-3</v>
      </c>
      <c r="AA12" s="62">
        <f t="shared" si="11"/>
        <v>2.9490299091605721E-17</v>
      </c>
      <c r="AB12" s="63">
        <v>0.47222222222222227</v>
      </c>
      <c r="AC12" s="64">
        <v>0.49753472222222223</v>
      </c>
      <c r="AD12" s="64">
        <f t="shared" si="12"/>
        <v>2.531249999999996E-2</v>
      </c>
      <c r="AE12" s="65">
        <f t="shared" si="13"/>
        <v>1.2812499999999961E-2</v>
      </c>
      <c r="AF12" s="60">
        <v>0.49722222222222223</v>
      </c>
      <c r="AG12" s="61">
        <v>0.51458333333333328</v>
      </c>
      <c r="AH12" s="61">
        <f t="shared" si="14"/>
        <v>1.7361111111111049E-2</v>
      </c>
      <c r="AI12" s="62">
        <f t="shared" si="15"/>
        <v>6.2450045135165055E-17</v>
      </c>
      <c r="AJ12" s="68"/>
      <c r="AK12" s="69">
        <f t="shared" si="16"/>
        <v>0.12136574074074058</v>
      </c>
      <c r="AL12" s="69">
        <f t="shared" si="17"/>
        <v>3.5254629629629726E-2</v>
      </c>
    </row>
    <row r="13" spans="1:38">
      <c r="A13" s="4">
        <v>5</v>
      </c>
      <c r="B13" s="13">
        <v>55</v>
      </c>
      <c r="C13" s="123" t="s">
        <v>107</v>
      </c>
      <c r="D13" s="63">
        <v>0.37638888888888888</v>
      </c>
      <c r="E13" s="64">
        <v>0.3845486111111111</v>
      </c>
      <c r="F13" s="64">
        <f t="shared" si="0"/>
        <v>8.159722222222221E-3</v>
      </c>
      <c r="G13" s="65">
        <f t="shared" si="1"/>
        <v>3.2986111111111098E-3</v>
      </c>
      <c r="H13" s="66">
        <v>0.3840277777777778</v>
      </c>
      <c r="I13" s="67">
        <v>0.3923611111111111</v>
      </c>
      <c r="J13" s="61">
        <f t="shared" si="2"/>
        <v>8.3333333333333037E-3</v>
      </c>
      <c r="K13" s="62">
        <f t="shared" si="3"/>
        <v>2.9490299091605721E-17</v>
      </c>
      <c r="L13" s="63">
        <v>0.39583333333333331</v>
      </c>
      <c r="M13" s="64">
        <v>0.41334490740740742</v>
      </c>
      <c r="N13" s="64">
        <f t="shared" si="4"/>
        <v>1.751157407407411E-2</v>
      </c>
      <c r="O13" s="65">
        <f t="shared" si="5"/>
        <v>5.011574074074111E-3</v>
      </c>
      <c r="P13" s="60">
        <v>0.41319444444444442</v>
      </c>
      <c r="Q13" s="61">
        <v>0.43055555555555558</v>
      </c>
      <c r="R13" s="61">
        <f t="shared" si="6"/>
        <v>1.736111111111116E-2</v>
      </c>
      <c r="S13" s="62">
        <f t="shared" si="7"/>
        <v>4.8572257327350599E-17</v>
      </c>
      <c r="T13" s="63">
        <v>0.43402777777777773</v>
      </c>
      <c r="U13" s="64">
        <v>0.44317129629629631</v>
      </c>
      <c r="V13" s="64">
        <f t="shared" si="8"/>
        <v>9.1435185185185786E-3</v>
      </c>
      <c r="W13" s="65">
        <f t="shared" si="9"/>
        <v>4.2824074074074674E-3</v>
      </c>
      <c r="X13" s="66">
        <v>0.44305555555555554</v>
      </c>
      <c r="Y13" s="67">
        <v>0.4513888888888889</v>
      </c>
      <c r="Z13" s="61">
        <f t="shared" si="10"/>
        <v>8.3333333333333592E-3</v>
      </c>
      <c r="AA13" s="62">
        <f t="shared" si="11"/>
        <v>2.6020852139652106E-17</v>
      </c>
      <c r="AB13" s="63">
        <v>0.45555555555555555</v>
      </c>
      <c r="AC13" s="64">
        <v>0.47304398148148147</v>
      </c>
      <c r="AD13" s="64">
        <f t="shared" si="12"/>
        <v>1.7488425925925921E-2</v>
      </c>
      <c r="AE13" s="65">
        <f t="shared" si="13"/>
        <v>4.9884259259259222E-3</v>
      </c>
      <c r="AF13" s="60">
        <v>0.47291666666666665</v>
      </c>
      <c r="AG13" s="61">
        <v>0.4916666666666667</v>
      </c>
      <c r="AH13" s="61">
        <f t="shared" si="14"/>
        <v>1.8750000000000044E-2</v>
      </c>
      <c r="AI13" s="62">
        <f t="shared" si="15"/>
        <v>1.3888888888889325E-3</v>
      </c>
      <c r="AJ13" s="68"/>
      <c r="AK13" s="69">
        <f t="shared" si="16"/>
        <v>0.1050810185185187</v>
      </c>
      <c r="AL13" s="69">
        <f t="shared" si="17"/>
        <v>1.8969907407407647E-2</v>
      </c>
    </row>
    <row r="14" spans="1:38">
      <c r="A14" s="4">
        <v>6</v>
      </c>
      <c r="B14" s="13">
        <v>77</v>
      </c>
      <c r="C14" s="123" t="s">
        <v>108</v>
      </c>
      <c r="D14" s="63">
        <v>0.38055555555555554</v>
      </c>
      <c r="E14" s="64">
        <v>0.38913194444444449</v>
      </c>
      <c r="F14" s="64">
        <f t="shared" si="0"/>
        <v>8.5763888888889528E-3</v>
      </c>
      <c r="G14" s="65">
        <f t="shared" si="1"/>
        <v>3.7152777777778416E-3</v>
      </c>
      <c r="H14" s="66">
        <v>0.3888888888888889</v>
      </c>
      <c r="I14" s="67">
        <v>0.3972222222222222</v>
      </c>
      <c r="J14" s="61">
        <f t="shared" si="2"/>
        <v>8.3333333333333037E-3</v>
      </c>
      <c r="K14" s="62">
        <f t="shared" si="3"/>
        <v>2.9490299091605721E-17</v>
      </c>
      <c r="L14" s="63">
        <v>0.40069444444444446</v>
      </c>
      <c r="M14" s="64">
        <v>0.41934027777777777</v>
      </c>
      <c r="N14" s="64">
        <f t="shared" si="4"/>
        <v>1.8645833333333306E-2</v>
      </c>
      <c r="O14" s="65">
        <f t="shared" si="5"/>
        <v>6.145833333333307E-3</v>
      </c>
      <c r="P14" s="60">
        <v>0.41875000000000001</v>
      </c>
      <c r="Q14" s="61">
        <v>0.43611111111111112</v>
      </c>
      <c r="R14" s="61">
        <f t="shared" si="6"/>
        <v>1.7361111111111105E-2</v>
      </c>
      <c r="S14" s="62">
        <f t="shared" si="7"/>
        <v>6.9388939039072284E-18</v>
      </c>
      <c r="T14" s="63">
        <v>0.43958333333333338</v>
      </c>
      <c r="U14" s="64">
        <v>0.44810185185185186</v>
      </c>
      <c r="V14" s="64">
        <f t="shared" si="8"/>
        <v>8.5185185185184809E-3</v>
      </c>
      <c r="W14" s="65">
        <f t="shared" si="9"/>
        <v>3.6574074074073697E-3</v>
      </c>
      <c r="X14" s="66">
        <v>0.44791666666666669</v>
      </c>
      <c r="Y14" s="67">
        <v>0.45624999999999999</v>
      </c>
      <c r="Z14" s="61">
        <f t="shared" si="10"/>
        <v>8.3333333333333037E-3</v>
      </c>
      <c r="AA14" s="62">
        <f t="shared" si="11"/>
        <v>2.9490299091605721E-17</v>
      </c>
      <c r="AB14" s="63">
        <v>0.4597222222222222</v>
      </c>
      <c r="AC14" s="64">
        <v>0.47774305555555552</v>
      </c>
      <c r="AD14" s="64">
        <f t="shared" si="12"/>
        <v>1.8020833333333319E-2</v>
      </c>
      <c r="AE14" s="65">
        <f t="shared" si="13"/>
        <v>5.5208333333333203E-3</v>
      </c>
      <c r="AF14" s="60">
        <v>0.4770833333333333</v>
      </c>
      <c r="AG14" s="61">
        <v>0.49444444444444446</v>
      </c>
      <c r="AH14" s="61">
        <f t="shared" si="14"/>
        <v>1.736111111111116E-2</v>
      </c>
      <c r="AI14" s="62">
        <f t="shared" si="15"/>
        <v>4.8572257327350599E-17</v>
      </c>
      <c r="AJ14" s="68"/>
      <c r="AK14" s="69">
        <f t="shared" si="16"/>
        <v>0.10515046296296293</v>
      </c>
      <c r="AL14" s="69">
        <f t="shared" si="17"/>
        <v>1.9039351851851953E-2</v>
      </c>
    </row>
    <row r="15" spans="1:38">
      <c r="A15" s="4">
        <v>7</v>
      </c>
      <c r="B15" s="13">
        <v>25</v>
      </c>
      <c r="C15" s="123" t="s">
        <v>99</v>
      </c>
      <c r="D15" s="63">
        <v>0.375</v>
      </c>
      <c r="E15" s="64">
        <v>0.38284722222222217</v>
      </c>
      <c r="F15" s="64">
        <f t="shared" ref="F15" si="18">+E15-D15</f>
        <v>7.8472222222221721E-3</v>
      </c>
      <c r="G15" s="65">
        <f>+ABS(F15-$F$8)</f>
        <v>2.986111111111061E-3</v>
      </c>
      <c r="H15" s="66">
        <v>0.38263888888888892</v>
      </c>
      <c r="I15" s="67">
        <v>0.39097222222222222</v>
      </c>
      <c r="J15" s="61">
        <f t="shared" ref="J15" si="19">+I15-H15</f>
        <v>8.3333333333333037E-3</v>
      </c>
      <c r="K15" s="62">
        <f>+ABS(J15-$J$8)</f>
        <v>2.9490299091605721E-17</v>
      </c>
      <c r="L15" s="63">
        <v>0.39444444444444443</v>
      </c>
      <c r="M15" s="64">
        <v>0.40997685185185184</v>
      </c>
      <c r="N15" s="64">
        <f t="shared" ref="N15" si="20">+M15-L15</f>
        <v>1.5532407407407411E-2</v>
      </c>
      <c r="O15" s="65">
        <f>+ABS(N15-$N$8)</f>
        <v>3.0324074074074125E-3</v>
      </c>
      <c r="P15" s="60">
        <v>0.40972222222222227</v>
      </c>
      <c r="Q15" s="61">
        <v>0.42708333333333331</v>
      </c>
      <c r="R15" s="61">
        <f t="shared" ref="R15" si="21">+Q15-P15</f>
        <v>1.7361111111111049E-2</v>
      </c>
      <c r="S15" s="62">
        <f>+ABS(R15-$R$8)</f>
        <v>6.2450045135165055E-17</v>
      </c>
      <c r="T15" s="63">
        <v>0.43055555555555558</v>
      </c>
      <c r="U15" s="64">
        <v>0.43828703703703703</v>
      </c>
      <c r="V15" s="64">
        <f t="shared" ref="V15" si="22">+U15-T15</f>
        <v>7.7314814814814503E-3</v>
      </c>
      <c r="W15" s="65">
        <f>+ABS(V15-$V$8)</f>
        <v>2.8703703703703391E-3</v>
      </c>
      <c r="X15" s="66">
        <v>0.4381944444444445</v>
      </c>
      <c r="Y15" s="67">
        <v>0.4465277777777778</v>
      </c>
      <c r="Z15" s="61">
        <f t="shared" ref="Z15" si="23">+Y15-X15</f>
        <v>8.3333333333333037E-3</v>
      </c>
      <c r="AA15" s="62">
        <f>+ABS(Z15-$Z$8)</f>
        <v>2.9490299091605721E-17</v>
      </c>
      <c r="AB15" s="63">
        <v>0.45</v>
      </c>
      <c r="AC15" s="64">
        <v>0.46585648148148145</v>
      </c>
      <c r="AD15" s="64">
        <f t="shared" ref="AD15" si="24">+AC15-AB15</f>
        <v>1.5856481481481444E-2</v>
      </c>
      <c r="AE15" s="65">
        <f>+ABS(AD15-$AD$8)</f>
        <v>3.3564814814814447E-3</v>
      </c>
      <c r="AF15" s="60">
        <v>0.46527777777777773</v>
      </c>
      <c r="AG15" s="61">
        <v>0.4826388888888889</v>
      </c>
      <c r="AH15" s="61">
        <f t="shared" ref="AH15" si="25">+AG15-AF15</f>
        <v>1.736111111111116E-2</v>
      </c>
      <c r="AI15" s="62">
        <f>+ABS(AH15-$AH$8)</f>
        <v>4.8572257327350599E-17</v>
      </c>
      <c r="AJ15" s="68"/>
      <c r="AK15" s="69">
        <f t="shared" si="16"/>
        <v>9.8356481481481295E-2</v>
      </c>
      <c r="AL15" s="69">
        <f t="shared" si="17"/>
        <v>1.2245370370370427E-2</v>
      </c>
    </row>
    <row r="16" spans="1:38" ht="15" thickBot="1">
      <c r="B16" s="14"/>
      <c r="C16" s="160"/>
      <c r="D16" s="77"/>
      <c r="E16" s="73"/>
      <c r="F16" s="73"/>
      <c r="G16" s="74"/>
      <c r="H16" s="75"/>
      <c r="I16" s="76"/>
      <c r="J16" s="71"/>
      <c r="K16" s="72"/>
      <c r="L16" s="77"/>
      <c r="M16" s="73"/>
      <c r="N16" s="73"/>
      <c r="O16" s="74"/>
      <c r="P16" s="70"/>
      <c r="Q16" s="71"/>
      <c r="R16" s="71"/>
      <c r="S16" s="72"/>
      <c r="T16" s="77"/>
      <c r="U16" s="73"/>
      <c r="V16" s="73"/>
      <c r="W16" s="74"/>
      <c r="X16" s="75"/>
      <c r="Y16" s="76"/>
      <c r="Z16" s="71"/>
      <c r="AA16" s="72"/>
      <c r="AB16" s="77"/>
      <c r="AC16" s="73"/>
      <c r="AD16" s="73"/>
      <c r="AE16" s="74"/>
      <c r="AF16" s="70"/>
      <c r="AG16" s="71"/>
      <c r="AH16" s="71"/>
      <c r="AI16" s="72"/>
      <c r="AJ16" s="161"/>
      <c r="AK16" s="78"/>
      <c r="AL16" s="78"/>
    </row>
  </sheetData>
  <mergeCells count="3">
    <mergeCell ref="B7:B8"/>
    <mergeCell ref="C7:C8"/>
    <mergeCell ref="B1:C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R16"/>
  <sheetViews>
    <sheetView workbookViewId="0">
      <pane xSplit="3" ySplit="2" topLeftCell="D3" activePane="bottomRight" state="frozen"/>
      <selection pane="topRight" activeCell="E1" sqref="E1"/>
      <selection pane="bottomLeft" activeCell="A3" sqref="A3"/>
      <selection pane="bottomRight"/>
    </sheetView>
  </sheetViews>
  <sheetFormatPr baseColWidth="10" defaultRowHeight="14" x14ac:dyDescent="0"/>
  <cols>
    <col min="1" max="1" width="3.6640625" customWidth="1"/>
    <col min="2" max="2" width="9.83203125" bestFit="1" customWidth="1"/>
    <col min="3" max="3" width="24.1640625" bestFit="1" customWidth="1"/>
  </cols>
  <sheetData>
    <row r="1" spans="1:18">
      <c r="A1" s="4"/>
      <c r="B1" s="239" t="s">
        <v>98</v>
      </c>
      <c r="C1" s="239"/>
    </row>
    <row r="2" spans="1:18">
      <c r="A2" s="4"/>
      <c r="B2" s="239"/>
      <c r="C2" s="239"/>
    </row>
    <row r="3" spans="1:18">
      <c r="A3" s="4"/>
      <c r="C3" s="164" t="s">
        <v>34</v>
      </c>
    </row>
    <row r="4" spans="1:18">
      <c r="A4" s="4"/>
      <c r="C4" s="27" t="s">
        <v>16</v>
      </c>
      <c r="D4" s="28">
        <v>3.8194444444444441E-2</v>
      </c>
    </row>
    <row r="5" spans="1:18">
      <c r="A5" s="4"/>
      <c r="C5" s="27"/>
    </row>
    <row r="6" spans="1:18" ht="15" thickBot="1">
      <c r="A6" s="4"/>
    </row>
    <row r="7" spans="1:18" ht="15" thickBot="1">
      <c r="A7" s="4"/>
      <c r="B7" s="231" t="s">
        <v>0</v>
      </c>
      <c r="C7" s="233" t="s">
        <v>18</v>
      </c>
      <c r="D7" s="79" t="s">
        <v>66</v>
      </c>
      <c r="E7" s="32" t="s">
        <v>79</v>
      </c>
      <c r="F7" s="80" t="s">
        <v>67</v>
      </c>
      <c r="G7" s="36" t="s">
        <v>73</v>
      </c>
      <c r="H7" s="81" t="s">
        <v>67</v>
      </c>
      <c r="I7" s="34" t="s">
        <v>73</v>
      </c>
      <c r="J7" s="82" t="s">
        <v>68</v>
      </c>
      <c r="K7" s="35" t="s">
        <v>75</v>
      </c>
      <c r="L7" s="79" t="s">
        <v>68</v>
      </c>
      <c r="M7" s="32" t="s">
        <v>71</v>
      </c>
      <c r="N7" s="80" t="s">
        <v>69</v>
      </c>
      <c r="O7" s="36" t="s">
        <v>76</v>
      </c>
      <c r="P7" s="37" t="s">
        <v>25</v>
      </c>
      <c r="Q7" s="38" t="s">
        <v>26</v>
      </c>
      <c r="R7" s="39" t="s">
        <v>26</v>
      </c>
    </row>
    <row r="8" spans="1:18" ht="15" thickBot="1">
      <c r="A8" s="4"/>
      <c r="B8" s="237"/>
      <c r="C8" s="238"/>
      <c r="D8" s="40" t="s">
        <v>66</v>
      </c>
      <c r="E8" s="41" t="s">
        <v>67</v>
      </c>
      <c r="F8" s="41">
        <v>4.8611111111111112E-3</v>
      </c>
      <c r="G8" s="42" t="s">
        <v>27</v>
      </c>
      <c r="H8" s="43" t="s">
        <v>67</v>
      </c>
      <c r="I8" s="44" t="s">
        <v>68</v>
      </c>
      <c r="J8" s="45">
        <v>8.3333333333333332E-3</v>
      </c>
      <c r="K8" s="44" t="s">
        <v>27</v>
      </c>
      <c r="L8" s="40" t="s">
        <v>68</v>
      </c>
      <c r="M8" s="41" t="s">
        <v>69</v>
      </c>
      <c r="N8" s="41">
        <v>1.2499999999999999E-2</v>
      </c>
      <c r="O8" s="42" t="s">
        <v>27</v>
      </c>
      <c r="P8" s="47" t="s">
        <v>28</v>
      </c>
      <c r="Q8" s="48" t="s">
        <v>29</v>
      </c>
      <c r="R8" s="49" t="s">
        <v>30</v>
      </c>
    </row>
    <row r="9" spans="1:18">
      <c r="A9" s="4">
        <v>1</v>
      </c>
      <c r="B9" s="12">
        <v>3</v>
      </c>
      <c r="C9" s="119" t="s">
        <v>104</v>
      </c>
      <c r="D9" s="53">
        <v>0.51458333333333328</v>
      </c>
      <c r="E9" s="54">
        <v>0.52203703703703697</v>
      </c>
      <c r="F9" s="54">
        <f t="shared" ref="F9:F14" si="0">+E9-D9</f>
        <v>7.4537037037036846E-3</v>
      </c>
      <c r="G9" s="55">
        <f t="shared" ref="G9:G14" si="1">+ABS(F9-$F$8)</f>
        <v>2.5925925925925734E-3</v>
      </c>
      <c r="H9" s="50">
        <v>0.52152777777777781</v>
      </c>
      <c r="I9" s="51">
        <v>0.52986111111111112</v>
      </c>
      <c r="J9" s="51">
        <f t="shared" ref="J9:J15" si="2">+I9-H9</f>
        <v>8.3333333333333037E-3</v>
      </c>
      <c r="K9" s="83">
        <f t="shared" ref="K9:K14" si="3">+ABS(J9-$J$8)</f>
        <v>2.9490299091605721E-17</v>
      </c>
      <c r="L9" s="53">
        <v>0.53333333333333333</v>
      </c>
      <c r="M9" s="54">
        <v>0.54880787037037038</v>
      </c>
      <c r="N9" s="54">
        <f t="shared" ref="N9:N14" si="4">+M9-L9</f>
        <v>1.5474537037037051E-2</v>
      </c>
      <c r="O9" s="55">
        <f t="shared" ref="O9:O14" si="5">+ABS(N9-$N$8)</f>
        <v>2.9745370370370516E-3</v>
      </c>
      <c r="P9" s="86"/>
      <c r="Q9" s="59">
        <f>+F9+J9+N9</f>
        <v>3.1261574074074039E-2</v>
      </c>
      <c r="R9" s="59">
        <f>+G9+K9+O9+P9</f>
        <v>5.5671296296296545E-3</v>
      </c>
    </row>
    <row r="10" spans="1:18">
      <c r="A10" s="4">
        <v>2</v>
      </c>
      <c r="B10" s="21">
        <v>4</v>
      </c>
      <c r="C10" s="121" t="s">
        <v>105</v>
      </c>
      <c r="D10" s="63">
        <v>0.51736111111111105</v>
      </c>
      <c r="E10" s="64">
        <v>0.52601851851851855</v>
      </c>
      <c r="F10" s="64">
        <f t="shared" si="0"/>
        <v>8.6574074074075025E-3</v>
      </c>
      <c r="G10" s="65">
        <f t="shared" si="1"/>
        <v>3.7962962962963913E-3</v>
      </c>
      <c r="H10" s="60">
        <v>0.52569444444444446</v>
      </c>
      <c r="I10" s="61">
        <v>0.53402777777777777</v>
      </c>
      <c r="J10" s="61">
        <f t="shared" si="2"/>
        <v>8.3333333333333037E-3</v>
      </c>
      <c r="K10" s="84">
        <f t="shared" si="3"/>
        <v>2.9490299091605721E-17</v>
      </c>
      <c r="L10" s="63">
        <v>0.53749999999999998</v>
      </c>
      <c r="M10" s="64">
        <v>0.55697916666666669</v>
      </c>
      <c r="N10" s="64">
        <f t="shared" si="4"/>
        <v>1.9479166666666714E-2</v>
      </c>
      <c r="O10" s="65">
        <f t="shared" si="5"/>
        <v>6.9791666666667151E-3</v>
      </c>
      <c r="P10" s="87"/>
      <c r="Q10" s="69">
        <f t="shared" ref="Q10:Q15" si="6">+F10+J10+N10</f>
        <v>3.646990740740752E-2</v>
      </c>
      <c r="R10" s="69">
        <f t="shared" ref="R10:R15" si="7">+G10+K10+O10+P10</f>
        <v>1.0775462962963136E-2</v>
      </c>
    </row>
    <row r="11" spans="1:18">
      <c r="A11" s="4">
        <v>3</v>
      </c>
      <c r="B11" s="13">
        <v>8</v>
      </c>
      <c r="C11" s="123" t="s">
        <v>110</v>
      </c>
      <c r="D11" s="63">
        <v>0.53888888888888886</v>
      </c>
      <c r="E11" s="64">
        <v>0.55116898148148141</v>
      </c>
      <c r="F11" s="64">
        <f t="shared" si="0"/>
        <v>1.2280092592592551E-2</v>
      </c>
      <c r="G11" s="65">
        <f t="shared" si="1"/>
        <v>7.4189814814814396E-3</v>
      </c>
      <c r="H11" s="60">
        <v>0.55069444444444449</v>
      </c>
      <c r="I11" s="61">
        <v>0.55902777777777779</v>
      </c>
      <c r="J11" s="61">
        <f t="shared" si="2"/>
        <v>8.3333333333333037E-3</v>
      </c>
      <c r="K11" s="84">
        <f t="shared" si="3"/>
        <v>2.9490299091605721E-17</v>
      </c>
      <c r="L11" s="63">
        <v>0.5625</v>
      </c>
      <c r="M11" s="64">
        <v>0.60625000000000007</v>
      </c>
      <c r="N11" s="64">
        <f t="shared" si="4"/>
        <v>4.3750000000000067E-2</v>
      </c>
      <c r="O11" s="65">
        <f t="shared" si="5"/>
        <v>3.1250000000000069E-2</v>
      </c>
      <c r="P11" s="213">
        <v>0.25</v>
      </c>
      <c r="Q11" s="69">
        <f t="shared" si="6"/>
        <v>6.4363425925925921E-2</v>
      </c>
      <c r="R11" s="69">
        <f t="shared" si="7"/>
        <v>0.28866898148148157</v>
      </c>
    </row>
    <row r="12" spans="1:18">
      <c r="A12" s="4">
        <v>4</v>
      </c>
      <c r="B12" s="13">
        <v>753</v>
      </c>
      <c r="C12" s="123" t="s">
        <v>106</v>
      </c>
      <c r="D12" s="63">
        <v>0.52013888888888882</v>
      </c>
      <c r="E12" s="64">
        <v>0.53019675925925924</v>
      </c>
      <c r="F12" s="64">
        <f t="shared" si="0"/>
        <v>1.0057870370370425E-2</v>
      </c>
      <c r="G12" s="65">
        <f t="shared" si="1"/>
        <v>5.1967592592593141E-3</v>
      </c>
      <c r="H12" s="60">
        <v>0.52986111111111112</v>
      </c>
      <c r="I12" s="61">
        <v>0.54236111111111118</v>
      </c>
      <c r="J12" s="61">
        <f t="shared" si="2"/>
        <v>1.2500000000000067E-2</v>
      </c>
      <c r="K12" s="84">
        <f t="shared" si="3"/>
        <v>4.1666666666667334E-3</v>
      </c>
      <c r="L12" s="63">
        <v>0.54583333333333328</v>
      </c>
      <c r="M12" s="64">
        <v>0.56686342592592587</v>
      </c>
      <c r="N12" s="64">
        <f t="shared" si="4"/>
        <v>2.1030092592592586E-2</v>
      </c>
      <c r="O12" s="65">
        <f t="shared" si="5"/>
        <v>8.5300925925925874E-3</v>
      </c>
      <c r="P12" s="87"/>
      <c r="Q12" s="69">
        <f t="shared" si="6"/>
        <v>4.3587962962963078E-2</v>
      </c>
      <c r="R12" s="69">
        <f t="shared" si="7"/>
        <v>1.7893518518518635E-2</v>
      </c>
    </row>
    <row r="13" spans="1:18">
      <c r="A13" s="4">
        <v>5</v>
      </c>
      <c r="B13" s="13">
        <v>55</v>
      </c>
      <c r="C13" s="123" t="s">
        <v>107</v>
      </c>
      <c r="D13" s="63">
        <v>0.51597222222222217</v>
      </c>
      <c r="E13" s="64">
        <v>0.52399305555555553</v>
      </c>
      <c r="F13" s="64">
        <f t="shared" si="0"/>
        <v>8.0208333333333659E-3</v>
      </c>
      <c r="G13" s="65">
        <f t="shared" si="1"/>
        <v>3.1597222222222547E-3</v>
      </c>
      <c r="H13" s="60">
        <v>0.52361111111111114</v>
      </c>
      <c r="I13" s="61">
        <v>0.53194444444444444</v>
      </c>
      <c r="J13" s="61">
        <f t="shared" si="2"/>
        <v>8.3333333333333037E-3</v>
      </c>
      <c r="K13" s="84">
        <f t="shared" si="3"/>
        <v>2.9490299091605721E-17</v>
      </c>
      <c r="L13" s="63">
        <v>0.53541666666666665</v>
      </c>
      <c r="M13" s="64">
        <v>0.55342592592592588</v>
      </c>
      <c r="N13" s="64">
        <f t="shared" si="4"/>
        <v>1.8009259259259225E-2</v>
      </c>
      <c r="O13" s="65">
        <f t="shared" si="5"/>
        <v>5.5092592592592259E-3</v>
      </c>
      <c r="P13" s="87"/>
      <c r="Q13" s="69">
        <f t="shared" si="6"/>
        <v>3.4363425925925895E-2</v>
      </c>
      <c r="R13" s="69">
        <f t="shared" si="7"/>
        <v>8.6689814814815101E-3</v>
      </c>
    </row>
    <row r="14" spans="1:18">
      <c r="A14" s="4">
        <v>6</v>
      </c>
      <c r="B14" s="13">
        <v>77</v>
      </c>
      <c r="C14" s="123" t="s">
        <v>108</v>
      </c>
      <c r="D14" s="63">
        <v>0.51874999999999993</v>
      </c>
      <c r="E14" s="64">
        <v>0.52722222222222226</v>
      </c>
      <c r="F14" s="64">
        <f t="shared" si="0"/>
        <v>8.4722222222223253E-3</v>
      </c>
      <c r="G14" s="65">
        <f t="shared" si="1"/>
        <v>3.6111111111112142E-3</v>
      </c>
      <c r="H14" s="60">
        <v>0.52708333333333335</v>
      </c>
      <c r="I14" s="61">
        <v>0.53541666666666665</v>
      </c>
      <c r="J14" s="61">
        <f t="shared" si="2"/>
        <v>8.3333333333333037E-3</v>
      </c>
      <c r="K14" s="84">
        <f t="shared" si="3"/>
        <v>2.9490299091605721E-17</v>
      </c>
      <c r="L14" s="63">
        <v>0.53888888888888886</v>
      </c>
      <c r="M14" s="64">
        <v>0.556574074074074</v>
      </c>
      <c r="N14" s="64">
        <f t="shared" si="4"/>
        <v>1.7685185185185137E-2</v>
      </c>
      <c r="O14" s="65">
        <f t="shared" si="5"/>
        <v>5.1851851851851382E-3</v>
      </c>
      <c r="P14" s="87"/>
      <c r="Q14" s="69">
        <f t="shared" si="6"/>
        <v>3.4490740740740766E-2</v>
      </c>
      <c r="R14" s="69">
        <f t="shared" si="7"/>
        <v>8.7962962962963819E-3</v>
      </c>
    </row>
    <row r="15" spans="1:18">
      <c r="A15" s="4">
        <v>7</v>
      </c>
      <c r="B15" s="13">
        <v>25</v>
      </c>
      <c r="C15" s="123" t="s">
        <v>99</v>
      </c>
      <c r="D15" s="63">
        <v>0.5131944444444444</v>
      </c>
      <c r="E15" s="64">
        <v>0.52078703703703699</v>
      </c>
      <c r="F15" s="64">
        <f t="shared" ref="F15" si="8">+E15-D15</f>
        <v>7.5925925925925952E-3</v>
      </c>
      <c r="G15" s="65">
        <f>+ABS(F15-$F$8)</f>
        <v>2.731481481481484E-3</v>
      </c>
      <c r="H15" s="60">
        <v>0.52013888888888882</v>
      </c>
      <c r="I15" s="61">
        <v>0.52847222222222223</v>
      </c>
      <c r="J15" s="61">
        <f t="shared" si="2"/>
        <v>8.3333333333334147E-3</v>
      </c>
      <c r="K15" s="84">
        <f>+ABS(J15-$J$8)</f>
        <v>8.1532003370909933E-17</v>
      </c>
      <c r="L15" s="63">
        <v>0.53194444444444444</v>
      </c>
      <c r="M15" s="64">
        <v>0.54740740740740745</v>
      </c>
      <c r="N15" s="64">
        <f t="shared" ref="N15" si="9">+M15-L15</f>
        <v>1.5462962962963012E-2</v>
      </c>
      <c r="O15" s="65">
        <f>+ABS(N15-$N$8)</f>
        <v>2.9629629629630127E-3</v>
      </c>
      <c r="P15" s="87"/>
      <c r="Q15" s="69">
        <f t="shared" si="6"/>
        <v>3.1388888888889022E-2</v>
      </c>
      <c r="R15" s="69">
        <f t="shared" si="7"/>
        <v>5.6944444444445783E-3</v>
      </c>
    </row>
    <row r="16" spans="1:18" ht="15" thickBot="1">
      <c r="B16" s="14"/>
      <c r="C16" s="160"/>
      <c r="D16" s="77"/>
      <c r="E16" s="73"/>
      <c r="F16" s="73"/>
      <c r="G16" s="74"/>
      <c r="H16" s="70"/>
      <c r="I16" s="71"/>
      <c r="J16" s="71"/>
      <c r="K16" s="85"/>
      <c r="L16" s="77"/>
      <c r="M16" s="73"/>
      <c r="N16" s="73"/>
      <c r="O16" s="74"/>
      <c r="P16" s="88"/>
      <c r="Q16" s="78"/>
      <c r="R16" s="78"/>
    </row>
  </sheetData>
  <mergeCells count="3">
    <mergeCell ref="B1:C2"/>
    <mergeCell ref="B7:B8"/>
    <mergeCell ref="C7:C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L16"/>
  <sheetViews>
    <sheetView workbookViewId="0">
      <selection activeCell="G26" sqref="G26"/>
    </sheetView>
  </sheetViews>
  <sheetFormatPr baseColWidth="10" defaultRowHeight="14" x14ac:dyDescent="0"/>
  <cols>
    <col min="1" max="1" width="3.6640625" customWidth="1"/>
    <col min="2" max="2" width="9.83203125" bestFit="1" customWidth="1"/>
    <col min="3" max="3" width="24.1640625" bestFit="1" customWidth="1"/>
    <col min="4" max="6" width="11.5" customWidth="1"/>
  </cols>
  <sheetData>
    <row r="1" spans="1:12">
      <c r="A1" s="4"/>
      <c r="B1" s="239" t="s">
        <v>98</v>
      </c>
      <c r="C1" s="239"/>
      <c r="D1" s="239" t="s">
        <v>49</v>
      </c>
      <c r="E1" s="239"/>
      <c r="F1" s="239"/>
      <c r="G1" s="239"/>
      <c r="H1" s="239"/>
      <c r="I1" s="239"/>
      <c r="J1" s="239"/>
      <c r="K1" s="239"/>
      <c r="L1" s="239"/>
    </row>
    <row r="2" spans="1:12">
      <c r="A2" s="4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>
      <c r="A3" s="4"/>
      <c r="D3" s="239"/>
      <c r="E3" s="239"/>
      <c r="F3" s="239"/>
      <c r="G3" s="239"/>
      <c r="H3" s="239"/>
      <c r="I3" s="239"/>
      <c r="J3" s="239"/>
      <c r="K3" s="239"/>
      <c r="L3" s="239"/>
    </row>
    <row r="4" spans="1:12" ht="15" thickBot="1">
      <c r="A4" s="4"/>
      <c r="C4" s="27"/>
    </row>
    <row r="5" spans="1:12" ht="15" thickTop="1">
      <c r="A5" s="4"/>
      <c r="C5" s="27"/>
      <c r="D5" s="247" t="s">
        <v>31</v>
      </c>
      <c r="E5" s="247"/>
      <c r="F5" s="247"/>
      <c r="G5" s="247" t="s">
        <v>34</v>
      </c>
      <c r="H5" s="247"/>
      <c r="I5" s="247"/>
      <c r="J5" s="240" t="s">
        <v>46</v>
      </c>
      <c r="K5" s="241"/>
      <c r="L5" s="242"/>
    </row>
    <row r="6" spans="1:12" ht="15" thickBot="1">
      <c r="A6" s="4"/>
      <c r="D6" s="248"/>
      <c r="E6" s="248"/>
      <c r="F6" s="248"/>
      <c r="G6" s="248"/>
      <c r="H6" s="248"/>
      <c r="I6" s="248"/>
      <c r="J6" s="243"/>
      <c r="K6" s="244"/>
      <c r="L6" s="245"/>
    </row>
    <row r="7" spans="1:12">
      <c r="A7" s="4"/>
      <c r="B7" s="231" t="s">
        <v>0</v>
      </c>
      <c r="C7" s="233" t="s">
        <v>18</v>
      </c>
      <c r="D7" s="90" t="s">
        <v>25</v>
      </c>
      <c r="E7" s="91" t="s">
        <v>26</v>
      </c>
      <c r="F7" s="92" t="s">
        <v>26</v>
      </c>
      <c r="G7" s="90" t="s">
        <v>25</v>
      </c>
      <c r="H7" s="91" t="s">
        <v>26</v>
      </c>
      <c r="I7" s="92" t="s">
        <v>26</v>
      </c>
      <c r="J7" s="101" t="s">
        <v>25</v>
      </c>
      <c r="K7" s="38" t="s">
        <v>26</v>
      </c>
      <c r="L7" s="102" t="s">
        <v>26</v>
      </c>
    </row>
    <row r="8" spans="1:12" ht="15" thickBot="1">
      <c r="A8" s="4"/>
      <c r="B8" s="237"/>
      <c r="C8" s="238"/>
      <c r="D8" s="93" t="s">
        <v>28</v>
      </c>
      <c r="E8" s="94" t="s">
        <v>29</v>
      </c>
      <c r="F8" s="95" t="s">
        <v>30</v>
      </c>
      <c r="G8" s="93" t="s">
        <v>28</v>
      </c>
      <c r="H8" s="94" t="s">
        <v>29</v>
      </c>
      <c r="I8" s="95" t="s">
        <v>30</v>
      </c>
      <c r="J8" s="103" t="s">
        <v>28</v>
      </c>
      <c r="K8" s="48" t="s">
        <v>29</v>
      </c>
      <c r="L8" s="104" t="s">
        <v>30</v>
      </c>
    </row>
    <row r="9" spans="1:12">
      <c r="A9" s="4">
        <v>1</v>
      </c>
      <c r="B9" s="12">
        <v>3</v>
      </c>
      <c r="C9" s="119" t="s">
        <v>104</v>
      </c>
      <c r="D9" s="50">
        <f>'E2 S1'!AJ9</f>
        <v>0</v>
      </c>
      <c r="E9" s="54">
        <f>'E2 S1'!AK9</f>
        <v>0.10012731481481479</v>
      </c>
      <c r="F9" s="55">
        <f>'E2 S1'!AL9</f>
        <v>1.4016203703703801E-2</v>
      </c>
      <c r="G9" s="50">
        <f>'E2 S2'!P9</f>
        <v>0</v>
      </c>
      <c r="H9" s="54">
        <f>'E2 S2'!Q9</f>
        <v>3.1261574074074039E-2</v>
      </c>
      <c r="I9" s="115">
        <f>'E2 S2'!R9</f>
        <v>5.5671296296296545E-3</v>
      </c>
      <c r="J9" s="105">
        <f t="shared" ref="J9:L14" si="0">D9+G9</f>
        <v>0</v>
      </c>
      <c r="K9" s="59">
        <f t="shared" si="0"/>
        <v>0.13138888888888883</v>
      </c>
      <c r="L9" s="106">
        <f t="shared" si="0"/>
        <v>1.9583333333333456E-2</v>
      </c>
    </row>
    <row r="10" spans="1:12">
      <c r="A10" s="4">
        <v>2</v>
      </c>
      <c r="B10" s="21">
        <v>4</v>
      </c>
      <c r="C10" s="121" t="s">
        <v>105</v>
      </c>
      <c r="D10" s="60">
        <f>'E2 S1'!AJ10</f>
        <v>0</v>
      </c>
      <c r="E10" s="64">
        <f>'E2 S1'!AK10</f>
        <v>0.10758101851851848</v>
      </c>
      <c r="F10" s="65">
        <f>'E2 S1'!AL10</f>
        <v>2.14699074074075E-2</v>
      </c>
      <c r="G10" s="60">
        <f>'E2 S2'!P10</f>
        <v>0</v>
      </c>
      <c r="H10" s="64">
        <f>'E2 S2'!Q10</f>
        <v>3.646990740740752E-2</v>
      </c>
      <c r="I10" s="116">
        <f>'E2 S2'!R10</f>
        <v>1.0775462962963136E-2</v>
      </c>
      <c r="J10" s="107">
        <f t="shared" si="0"/>
        <v>0</v>
      </c>
      <c r="K10" s="69">
        <f t="shared" si="0"/>
        <v>0.144050925925926</v>
      </c>
      <c r="L10" s="108">
        <f t="shared" si="0"/>
        <v>3.2245370370370632E-2</v>
      </c>
    </row>
    <row r="11" spans="1:12">
      <c r="A11" s="4">
        <v>3</v>
      </c>
      <c r="B11" s="13">
        <v>8</v>
      </c>
      <c r="C11" s="123" t="s">
        <v>110</v>
      </c>
      <c r="D11" s="60">
        <f>'E2 S1'!AJ11</f>
        <v>0</v>
      </c>
      <c r="E11" s="64">
        <f>'E2 S1'!AK11</f>
        <v>0.14662037037037046</v>
      </c>
      <c r="F11" s="65">
        <f>'E2 S1'!AL11</f>
        <v>6.0509259259259422E-2</v>
      </c>
      <c r="G11" s="60">
        <f>'E2 S2'!P11</f>
        <v>0.25</v>
      </c>
      <c r="H11" s="64">
        <f>'E2 S2'!Q11</f>
        <v>6.4363425925925921E-2</v>
      </c>
      <c r="I11" s="116">
        <f>'E2 S2'!R11</f>
        <v>0.28866898148148157</v>
      </c>
      <c r="J11" s="107">
        <f t="shared" si="0"/>
        <v>0.25</v>
      </c>
      <c r="K11" s="69">
        <f t="shared" si="0"/>
        <v>0.21098379629629638</v>
      </c>
      <c r="L11" s="108">
        <f t="shared" si="0"/>
        <v>0.349178240740741</v>
      </c>
    </row>
    <row r="12" spans="1:12">
      <c r="A12" s="4">
        <v>4</v>
      </c>
      <c r="B12" s="13">
        <v>753</v>
      </c>
      <c r="C12" s="123" t="s">
        <v>106</v>
      </c>
      <c r="D12" s="60">
        <f>'E2 S1'!AJ12</f>
        <v>0</v>
      </c>
      <c r="E12" s="64">
        <f>'E2 S1'!AK12</f>
        <v>0.12136574074074058</v>
      </c>
      <c r="F12" s="65">
        <f>'E2 S1'!AL12</f>
        <v>3.5254629629629726E-2</v>
      </c>
      <c r="G12" s="60">
        <f>'E2 S2'!P12</f>
        <v>0</v>
      </c>
      <c r="H12" s="64">
        <f>'E2 S2'!Q12</f>
        <v>4.3587962962963078E-2</v>
      </c>
      <c r="I12" s="116">
        <f>'E2 S2'!R12</f>
        <v>1.7893518518518635E-2</v>
      </c>
      <c r="J12" s="107">
        <f t="shared" si="0"/>
        <v>0</v>
      </c>
      <c r="K12" s="69">
        <f t="shared" si="0"/>
        <v>0.16495370370370366</v>
      </c>
      <c r="L12" s="108">
        <f t="shared" si="0"/>
        <v>5.3148148148148361E-2</v>
      </c>
    </row>
    <row r="13" spans="1:12">
      <c r="A13" s="4">
        <v>5</v>
      </c>
      <c r="B13" s="13">
        <v>55</v>
      </c>
      <c r="C13" s="123" t="s">
        <v>107</v>
      </c>
      <c r="D13" s="60">
        <f>'E2 S1'!AJ13</f>
        <v>0</v>
      </c>
      <c r="E13" s="64">
        <f>'E2 S1'!AK13</f>
        <v>0.1050810185185187</v>
      </c>
      <c r="F13" s="65">
        <f>'E2 S1'!AL13</f>
        <v>1.8969907407407647E-2</v>
      </c>
      <c r="G13" s="60">
        <f>'E2 S2'!P13</f>
        <v>0</v>
      </c>
      <c r="H13" s="64">
        <f>'E2 S2'!Q13</f>
        <v>3.4363425925925895E-2</v>
      </c>
      <c r="I13" s="116">
        <f>'E2 S2'!R13</f>
        <v>8.6689814814815101E-3</v>
      </c>
      <c r="J13" s="107">
        <f t="shared" si="0"/>
        <v>0</v>
      </c>
      <c r="K13" s="69">
        <f t="shared" si="0"/>
        <v>0.13944444444444459</v>
      </c>
      <c r="L13" s="108">
        <f t="shared" si="0"/>
        <v>2.7638888888889157E-2</v>
      </c>
    </row>
    <row r="14" spans="1:12">
      <c r="A14" s="4">
        <v>6</v>
      </c>
      <c r="B14" s="13">
        <v>77</v>
      </c>
      <c r="C14" s="123" t="s">
        <v>108</v>
      </c>
      <c r="D14" s="60">
        <f>'E2 S1'!AJ14</f>
        <v>0</v>
      </c>
      <c r="E14" s="64">
        <f>'E2 S1'!AK14</f>
        <v>0.10515046296296293</v>
      </c>
      <c r="F14" s="65">
        <f>'E2 S1'!AL14</f>
        <v>1.9039351851851953E-2</v>
      </c>
      <c r="G14" s="60">
        <f>'E2 S2'!P14</f>
        <v>0</v>
      </c>
      <c r="H14" s="64">
        <f>'E2 S2'!Q14</f>
        <v>3.4490740740740766E-2</v>
      </c>
      <c r="I14" s="116">
        <f>'E2 S2'!R14</f>
        <v>8.7962962962963819E-3</v>
      </c>
      <c r="J14" s="107">
        <f t="shared" si="0"/>
        <v>0</v>
      </c>
      <c r="K14" s="69">
        <f t="shared" si="0"/>
        <v>0.1396412037037037</v>
      </c>
      <c r="L14" s="108">
        <f t="shared" si="0"/>
        <v>2.7835648148148335E-2</v>
      </c>
    </row>
    <row r="15" spans="1:12">
      <c r="A15" s="4">
        <v>7</v>
      </c>
      <c r="B15" s="13">
        <v>25</v>
      </c>
      <c r="C15" s="123" t="s">
        <v>99</v>
      </c>
      <c r="D15" s="60">
        <f>'E2 S1'!AJ15</f>
        <v>0</v>
      </c>
      <c r="E15" s="64">
        <f>'E2 S1'!AK15</f>
        <v>9.8356481481481295E-2</v>
      </c>
      <c r="F15" s="65">
        <f>'E2 S1'!AL15</f>
        <v>1.2245370370370427E-2</v>
      </c>
      <c r="G15" s="60">
        <f>'E2 S2'!P15</f>
        <v>0</v>
      </c>
      <c r="H15" s="64">
        <f>'E2 S2'!Q15</f>
        <v>3.1388888888889022E-2</v>
      </c>
      <c r="I15" s="116">
        <f>'E2 S2'!R15</f>
        <v>5.6944444444445783E-3</v>
      </c>
      <c r="J15" s="107">
        <f t="shared" ref="J15" si="1">D15+G15</f>
        <v>0</v>
      </c>
      <c r="K15" s="69">
        <f t="shared" ref="K15" si="2">E15+H15</f>
        <v>0.12974537037037032</v>
      </c>
      <c r="L15" s="108">
        <f t="shared" ref="L15" si="3">F15+I15</f>
        <v>1.7939814814815006E-2</v>
      </c>
    </row>
    <row r="16" spans="1:12" ht="15" thickBot="1">
      <c r="B16" s="14"/>
      <c r="C16" s="160"/>
      <c r="D16" s="70"/>
      <c r="E16" s="73"/>
      <c r="F16" s="74"/>
      <c r="G16" s="70"/>
      <c r="H16" s="73"/>
      <c r="I16" s="167"/>
      <c r="J16" s="109"/>
      <c r="K16" s="110"/>
      <c r="L16" s="111"/>
    </row>
  </sheetData>
  <mergeCells count="7">
    <mergeCell ref="B1:C2"/>
    <mergeCell ref="D5:F6"/>
    <mergeCell ref="G5:I6"/>
    <mergeCell ref="J5:L6"/>
    <mergeCell ref="B7:B8"/>
    <mergeCell ref="C7:C8"/>
    <mergeCell ref="D1:L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L16"/>
  <sheetViews>
    <sheetView workbookViewId="0"/>
  </sheetViews>
  <sheetFormatPr baseColWidth="10" defaultRowHeight="14" x14ac:dyDescent="0"/>
  <cols>
    <col min="1" max="1" width="3.6640625" customWidth="1"/>
    <col min="2" max="2" width="9.83203125" bestFit="1" customWidth="1"/>
    <col min="3" max="3" width="24.1640625" bestFit="1" customWidth="1"/>
  </cols>
  <sheetData>
    <row r="1" spans="1:12">
      <c r="A1" s="4"/>
      <c r="B1" s="239" t="s">
        <v>98</v>
      </c>
      <c r="C1" s="239"/>
      <c r="D1" s="239" t="s">
        <v>49</v>
      </c>
      <c r="E1" s="239"/>
      <c r="F1" s="239"/>
      <c r="G1" s="239"/>
      <c r="H1" s="239"/>
      <c r="I1" s="239"/>
      <c r="J1" s="239"/>
      <c r="K1" s="239"/>
      <c r="L1" s="239"/>
    </row>
    <row r="2" spans="1:12">
      <c r="A2" s="4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>
      <c r="A3" s="4"/>
      <c r="D3" s="239"/>
      <c r="E3" s="239"/>
      <c r="F3" s="239"/>
      <c r="G3" s="239"/>
      <c r="H3" s="239"/>
      <c r="I3" s="239"/>
      <c r="J3" s="239"/>
      <c r="K3" s="239"/>
      <c r="L3" s="239"/>
    </row>
    <row r="4" spans="1:12" ht="15" thickBot="1">
      <c r="A4" s="4"/>
      <c r="C4" s="27"/>
    </row>
    <row r="5" spans="1:12" ht="15" thickTop="1">
      <c r="A5" s="4"/>
      <c r="C5" s="27"/>
      <c r="D5" s="247" t="s">
        <v>31</v>
      </c>
      <c r="E5" s="247"/>
      <c r="F5" s="247"/>
      <c r="G5" s="247" t="s">
        <v>34</v>
      </c>
      <c r="H5" s="247"/>
      <c r="I5" s="247"/>
      <c r="J5" s="240" t="s">
        <v>46</v>
      </c>
      <c r="K5" s="241"/>
      <c r="L5" s="242"/>
    </row>
    <row r="6" spans="1:12" ht="15" thickBot="1">
      <c r="A6" s="4"/>
      <c r="D6" s="248"/>
      <c r="E6" s="248"/>
      <c r="F6" s="248"/>
      <c r="G6" s="248"/>
      <c r="H6" s="248"/>
      <c r="I6" s="248"/>
      <c r="J6" s="243"/>
      <c r="K6" s="244"/>
      <c r="L6" s="245"/>
    </row>
    <row r="7" spans="1:12">
      <c r="A7" s="4"/>
      <c r="B7" s="231" t="s">
        <v>0</v>
      </c>
      <c r="C7" s="233" t="s">
        <v>18</v>
      </c>
      <c r="D7" s="90" t="s">
        <v>25</v>
      </c>
      <c r="E7" s="91" t="s">
        <v>26</v>
      </c>
      <c r="F7" s="92" t="s">
        <v>26</v>
      </c>
      <c r="G7" s="90" t="s">
        <v>25</v>
      </c>
      <c r="H7" s="91" t="s">
        <v>26</v>
      </c>
      <c r="I7" s="92" t="s">
        <v>26</v>
      </c>
      <c r="J7" s="101" t="s">
        <v>25</v>
      </c>
      <c r="K7" s="38" t="s">
        <v>26</v>
      </c>
      <c r="L7" s="102" t="s">
        <v>26</v>
      </c>
    </row>
    <row r="8" spans="1:12" ht="15" thickBot="1">
      <c r="A8" s="4"/>
      <c r="B8" s="237"/>
      <c r="C8" s="238"/>
      <c r="D8" s="93" t="s">
        <v>28</v>
      </c>
      <c r="E8" s="94" t="s">
        <v>29</v>
      </c>
      <c r="F8" s="95" t="s">
        <v>30</v>
      </c>
      <c r="G8" s="93" t="s">
        <v>28</v>
      </c>
      <c r="H8" s="94" t="s">
        <v>29</v>
      </c>
      <c r="I8" s="95" t="s">
        <v>30</v>
      </c>
      <c r="J8" s="103" t="s">
        <v>28</v>
      </c>
      <c r="K8" s="48" t="s">
        <v>29</v>
      </c>
      <c r="L8" s="104" t="s">
        <v>30</v>
      </c>
    </row>
    <row r="9" spans="1:12">
      <c r="A9" s="4">
        <v>1</v>
      </c>
      <c r="B9" s="12">
        <v>25</v>
      </c>
      <c r="C9" s="198" t="s">
        <v>99</v>
      </c>
      <c r="D9" s="50">
        <f>'E2 S1'!AJ15</f>
        <v>0</v>
      </c>
      <c r="E9" s="54">
        <f>'E2 S1'!AK15</f>
        <v>9.8356481481481295E-2</v>
      </c>
      <c r="F9" s="55">
        <f>'E2 S1'!AL15</f>
        <v>1.2245370370370427E-2</v>
      </c>
      <c r="G9" s="50">
        <f>'E2 S2'!P15</f>
        <v>0</v>
      </c>
      <c r="H9" s="54">
        <f>'E2 S2'!Q15</f>
        <v>3.1388888888889022E-2</v>
      </c>
      <c r="I9" s="115">
        <f>'E2 S2'!R15</f>
        <v>5.6944444444445783E-3</v>
      </c>
      <c r="J9" s="105">
        <f t="shared" ref="J9:L15" si="0">D9+G9</f>
        <v>0</v>
      </c>
      <c r="K9" s="59">
        <f t="shared" si="0"/>
        <v>0.12974537037037032</v>
      </c>
      <c r="L9" s="106">
        <f t="shared" si="0"/>
        <v>1.7939814814815006E-2</v>
      </c>
    </row>
    <row r="10" spans="1:12">
      <c r="A10" s="4">
        <v>2</v>
      </c>
      <c r="B10" s="21">
        <v>3</v>
      </c>
      <c r="C10" s="121" t="s">
        <v>104</v>
      </c>
      <c r="D10" s="60">
        <f>'E2 S1'!AJ9</f>
        <v>0</v>
      </c>
      <c r="E10" s="64">
        <f>'E2 S1'!AK9</f>
        <v>0.10012731481481479</v>
      </c>
      <c r="F10" s="65">
        <f>'E2 S1'!AL9</f>
        <v>1.4016203703703801E-2</v>
      </c>
      <c r="G10" s="60">
        <f>'E2 S2'!P9</f>
        <v>0</v>
      </c>
      <c r="H10" s="64">
        <f>'E2 S2'!Q9</f>
        <v>3.1261574074074039E-2</v>
      </c>
      <c r="I10" s="116">
        <f>'E2 S2'!R9</f>
        <v>5.5671296296296545E-3</v>
      </c>
      <c r="J10" s="107">
        <f t="shared" si="0"/>
        <v>0</v>
      </c>
      <c r="K10" s="69">
        <f t="shared" si="0"/>
        <v>0.13138888888888883</v>
      </c>
      <c r="L10" s="108">
        <f t="shared" si="0"/>
        <v>1.9583333333333456E-2</v>
      </c>
    </row>
    <row r="11" spans="1:12">
      <c r="A11" s="4">
        <v>3</v>
      </c>
      <c r="B11" s="13">
        <v>55</v>
      </c>
      <c r="C11" s="123" t="s">
        <v>107</v>
      </c>
      <c r="D11" s="60">
        <f>'E2 S1'!AJ13</f>
        <v>0</v>
      </c>
      <c r="E11" s="64">
        <f>'E2 S1'!AK13</f>
        <v>0.1050810185185187</v>
      </c>
      <c r="F11" s="65">
        <f>'E2 S1'!AL13</f>
        <v>1.8969907407407647E-2</v>
      </c>
      <c r="G11" s="60">
        <f>'E2 S2'!P13</f>
        <v>0</v>
      </c>
      <c r="H11" s="64">
        <f>'E2 S2'!Q13</f>
        <v>3.4363425925925895E-2</v>
      </c>
      <c r="I11" s="116">
        <f>'E2 S2'!R13</f>
        <v>8.6689814814815101E-3</v>
      </c>
      <c r="J11" s="107">
        <f t="shared" si="0"/>
        <v>0</v>
      </c>
      <c r="K11" s="69">
        <f t="shared" si="0"/>
        <v>0.13944444444444459</v>
      </c>
      <c r="L11" s="108">
        <f t="shared" si="0"/>
        <v>2.7638888888889157E-2</v>
      </c>
    </row>
    <row r="12" spans="1:12">
      <c r="A12" s="4">
        <v>4</v>
      </c>
      <c r="B12" s="13">
        <v>77</v>
      </c>
      <c r="C12" s="123" t="s">
        <v>108</v>
      </c>
      <c r="D12" s="60">
        <f>'E2 S1'!AJ14</f>
        <v>0</v>
      </c>
      <c r="E12" s="64">
        <f>'E2 S1'!AK14</f>
        <v>0.10515046296296293</v>
      </c>
      <c r="F12" s="65">
        <f>'E2 S1'!AL14</f>
        <v>1.9039351851851953E-2</v>
      </c>
      <c r="G12" s="60">
        <f>'E2 S2'!P14</f>
        <v>0</v>
      </c>
      <c r="H12" s="64">
        <f>'E2 S2'!Q14</f>
        <v>3.4490740740740766E-2</v>
      </c>
      <c r="I12" s="116">
        <f>'E2 S2'!R14</f>
        <v>8.7962962962963819E-3</v>
      </c>
      <c r="J12" s="107">
        <f t="shared" si="0"/>
        <v>0</v>
      </c>
      <c r="K12" s="69">
        <f t="shared" si="0"/>
        <v>0.1396412037037037</v>
      </c>
      <c r="L12" s="108">
        <f t="shared" si="0"/>
        <v>2.7835648148148335E-2</v>
      </c>
    </row>
    <row r="13" spans="1:12">
      <c r="A13" s="4">
        <v>5</v>
      </c>
      <c r="B13" s="13">
        <v>4</v>
      </c>
      <c r="C13" s="197" t="s">
        <v>105</v>
      </c>
      <c r="D13" s="60">
        <f>'E2 S1'!AJ10</f>
        <v>0</v>
      </c>
      <c r="E13" s="64">
        <f>'E2 S1'!AK10</f>
        <v>0.10758101851851848</v>
      </c>
      <c r="F13" s="65">
        <f>'E2 S1'!AL10</f>
        <v>2.14699074074075E-2</v>
      </c>
      <c r="G13" s="60">
        <f>'E2 S2'!P10</f>
        <v>0</v>
      </c>
      <c r="H13" s="64">
        <f>'E2 S2'!Q10</f>
        <v>3.646990740740752E-2</v>
      </c>
      <c r="I13" s="116">
        <f>'E2 S2'!R10</f>
        <v>1.0775462962963136E-2</v>
      </c>
      <c r="J13" s="107">
        <f t="shared" si="0"/>
        <v>0</v>
      </c>
      <c r="K13" s="69">
        <f t="shared" si="0"/>
        <v>0.144050925925926</v>
      </c>
      <c r="L13" s="108">
        <f t="shared" si="0"/>
        <v>3.2245370370370632E-2</v>
      </c>
    </row>
    <row r="14" spans="1:12">
      <c r="A14" s="4">
        <v>6</v>
      </c>
      <c r="B14" s="13">
        <v>753</v>
      </c>
      <c r="C14" s="123" t="s">
        <v>106</v>
      </c>
      <c r="D14" s="60">
        <f>'E2 S1'!AJ12</f>
        <v>0</v>
      </c>
      <c r="E14" s="64">
        <f>'E2 S1'!AK12</f>
        <v>0.12136574074074058</v>
      </c>
      <c r="F14" s="65">
        <f>'E2 S1'!AL12</f>
        <v>3.5254629629629726E-2</v>
      </c>
      <c r="G14" s="60">
        <f>'E2 S2'!P12</f>
        <v>0</v>
      </c>
      <c r="H14" s="64">
        <f>'E2 S2'!Q12</f>
        <v>4.3587962962963078E-2</v>
      </c>
      <c r="I14" s="116">
        <f>'E2 S2'!R12</f>
        <v>1.7893518518518635E-2</v>
      </c>
      <c r="J14" s="107">
        <f t="shared" si="0"/>
        <v>0</v>
      </c>
      <c r="K14" s="69">
        <f t="shared" si="0"/>
        <v>0.16495370370370366</v>
      </c>
      <c r="L14" s="108">
        <f t="shared" si="0"/>
        <v>5.3148148148148361E-2</v>
      </c>
    </row>
    <row r="15" spans="1:12">
      <c r="A15" s="4">
        <v>7</v>
      </c>
      <c r="B15" s="13">
        <v>8</v>
      </c>
      <c r="C15" s="123" t="s">
        <v>110</v>
      </c>
      <c r="D15" s="60">
        <f>'E2 S1'!AJ11</f>
        <v>0</v>
      </c>
      <c r="E15" s="64">
        <f>'E2 S1'!AK11</f>
        <v>0.14662037037037046</v>
      </c>
      <c r="F15" s="65">
        <f>'E2 S1'!AL11</f>
        <v>6.0509259259259422E-2</v>
      </c>
      <c r="G15" s="60">
        <f>'E2 S2'!P11</f>
        <v>0.25</v>
      </c>
      <c r="H15" s="64">
        <f>'E2 S2'!Q11</f>
        <v>6.4363425925925921E-2</v>
      </c>
      <c r="I15" s="116">
        <f>'E2 S2'!R11</f>
        <v>0.28866898148148157</v>
      </c>
      <c r="J15" s="107">
        <f t="shared" si="0"/>
        <v>0.25</v>
      </c>
      <c r="K15" s="69">
        <f t="shared" si="0"/>
        <v>0.21098379629629638</v>
      </c>
      <c r="L15" s="108">
        <f t="shared" si="0"/>
        <v>0.349178240740741</v>
      </c>
    </row>
    <row r="16" spans="1:12" ht="15" thickBot="1">
      <c r="B16" s="14"/>
      <c r="C16" s="160"/>
      <c r="D16" s="70"/>
      <c r="E16" s="73"/>
      <c r="F16" s="74"/>
      <c r="G16" s="70"/>
      <c r="H16" s="73"/>
      <c r="I16" s="167"/>
      <c r="J16" s="109"/>
      <c r="K16" s="110"/>
      <c r="L16" s="111"/>
    </row>
  </sheetData>
  <sortState ref="B9:L15">
    <sortCondition ref="L9:L15"/>
  </sortState>
  <mergeCells count="7">
    <mergeCell ref="B7:B8"/>
    <mergeCell ref="C7:C8"/>
    <mergeCell ref="B1:C2"/>
    <mergeCell ref="D1:L3"/>
    <mergeCell ref="D5:F6"/>
    <mergeCell ref="G5:I6"/>
    <mergeCell ref="J5:L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Engagés</vt:lpstr>
      <vt:lpstr>E1 S1</vt:lpstr>
      <vt:lpstr>E1 S2</vt:lpstr>
      <vt:lpstr>Etape 1,</vt:lpstr>
      <vt:lpstr>Etape 1</vt:lpstr>
      <vt:lpstr>E2 S1</vt:lpstr>
      <vt:lpstr>E2 S2</vt:lpstr>
      <vt:lpstr>Etape 2,</vt:lpstr>
      <vt:lpstr>Etape 2</vt:lpstr>
      <vt:lpstr>Etapes 1, 2</vt:lpstr>
      <vt:lpstr>Classement Général</vt:lpstr>
      <vt:lpstr>Remise des prix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</dc:creator>
  <cp:lastModifiedBy>USER</cp:lastModifiedBy>
  <cp:lastPrinted>2018-12-09T13:45:17Z</cp:lastPrinted>
  <dcterms:created xsi:type="dcterms:W3CDTF">2008-02-27T08:58:39Z</dcterms:created>
  <dcterms:modified xsi:type="dcterms:W3CDTF">2018-12-10T15:19:39Z</dcterms:modified>
</cp:coreProperties>
</file>