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240" yWindow="20" windowWidth="25360" windowHeight="14120" activeTab="9"/>
  </bookViews>
  <sheets>
    <sheet name="Engagés" sheetId="8" r:id="rId1"/>
    <sheet name="E1 S1" sheetId="9" r:id="rId2"/>
    <sheet name="E1 S2" sheetId="12" r:id="rId3"/>
    <sheet name="Etape 1" sheetId="14" state="hidden" r:id="rId4"/>
    <sheet name="Etape 1," sheetId="15" r:id="rId5"/>
    <sheet name="E2 S1" sheetId="16" r:id="rId6"/>
    <sheet name="E2 S2" sheetId="17" r:id="rId7"/>
    <sheet name="Etape 2" sheetId="18" state="hidden" r:id="rId8"/>
    <sheet name="Etapes 1, 2" sheetId="20" state="hidden" r:id="rId9"/>
    <sheet name="Classement Général." sheetId="23" r:id="rId10"/>
    <sheet name="Remise des prix" sheetId="21" r:id="rId11"/>
  </sheets>
  <definedNames>
    <definedName name="_xlnm.Print_Area" localSheetId="1">'E1 S1'!$B$1:$AY$16</definedName>
    <definedName name="_xlnm.Print_Area" localSheetId="2">'E1 S2'!$B$1:$AA$16</definedName>
    <definedName name="_xlnm.Print_Area" localSheetId="0">Engagés!$B$1:$T$12</definedName>
    <definedName name="_xlnm.Print_Area" localSheetId="3">'Etape 1'!$A$1:$M$16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" i="21" l="1"/>
  <c r="R12" i="21"/>
  <c r="Q11" i="21"/>
  <c r="R11" i="21"/>
  <c r="Q10" i="21"/>
  <c r="R10" i="21"/>
  <c r="G14" i="9"/>
  <c r="H14" i="9"/>
  <c r="O14" i="9"/>
  <c r="P14" i="9"/>
  <c r="S14" i="9"/>
  <c r="T14" i="9"/>
  <c r="W14" i="9"/>
  <c r="X14" i="9"/>
  <c r="AA14" i="9"/>
  <c r="AB14" i="9"/>
  <c r="AE14" i="9"/>
  <c r="AF14" i="9"/>
  <c r="AI14" i="9"/>
  <c r="AJ14" i="9"/>
  <c r="AM14" i="9"/>
  <c r="AN14" i="9"/>
  <c r="AQ14" i="9"/>
  <c r="AR14" i="9"/>
  <c r="AU14" i="9"/>
  <c r="AV14" i="9"/>
  <c r="AY14" i="9"/>
  <c r="G14" i="14"/>
  <c r="G14" i="12"/>
  <c r="H14" i="12"/>
  <c r="K14" i="12"/>
  <c r="L14" i="12"/>
  <c r="O14" i="12"/>
  <c r="P14" i="12"/>
  <c r="S14" i="12"/>
  <c r="T14" i="12"/>
  <c r="W14" i="12"/>
  <c r="X14" i="12"/>
  <c r="AA14" i="12"/>
  <c r="J14" i="14"/>
  <c r="M14" i="14"/>
  <c r="G11" i="23"/>
  <c r="G14" i="16"/>
  <c r="H14" i="16"/>
  <c r="K14" i="16"/>
  <c r="L14" i="16"/>
  <c r="O14" i="16"/>
  <c r="P14" i="16"/>
  <c r="S14" i="16"/>
  <c r="T14" i="16"/>
  <c r="W14" i="16"/>
  <c r="X14" i="16"/>
  <c r="AA14" i="16"/>
  <c r="AB14" i="16"/>
  <c r="AE14" i="16"/>
  <c r="AF14" i="16"/>
  <c r="AI14" i="16"/>
  <c r="AJ14" i="16"/>
  <c r="AM14" i="16"/>
  <c r="AN14" i="16"/>
  <c r="AQ14" i="16"/>
  <c r="AR14" i="16"/>
  <c r="AU14" i="16"/>
  <c r="AV14" i="16"/>
  <c r="AY14" i="16"/>
  <c r="AZ14" i="16"/>
  <c r="BC14" i="16"/>
  <c r="G14" i="18"/>
  <c r="G14" i="17"/>
  <c r="H14" i="17"/>
  <c r="K14" i="17"/>
  <c r="L14" i="17"/>
  <c r="O14" i="17"/>
  <c r="P14" i="17"/>
  <c r="S14" i="17"/>
  <c r="T14" i="17"/>
  <c r="W14" i="17"/>
  <c r="X14" i="17"/>
  <c r="AA14" i="17"/>
  <c r="J14" i="18"/>
  <c r="M14" i="18"/>
  <c r="J11" i="23"/>
  <c r="E14" i="14"/>
  <c r="H14" i="14"/>
  <c r="K14" i="14"/>
  <c r="E11" i="23"/>
  <c r="E14" i="18"/>
  <c r="H14" i="18"/>
  <c r="K14" i="18"/>
  <c r="H11" i="23"/>
  <c r="K11" i="23"/>
  <c r="M11" i="23"/>
  <c r="G10" i="9"/>
  <c r="H10" i="9"/>
  <c r="K10" i="9"/>
  <c r="L10" i="9"/>
  <c r="O10" i="9"/>
  <c r="P10" i="9"/>
  <c r="S10" i="9"/>
  <c r="T10" i="9"/>
  <c r="W10" i="9"/>
  <c r="X10" i="9"/>
  <c r="AA10" i="9"/>
  <c r="AB10" i="9"/>
  <c r="AE10" i="9"/>
  <c r="AF10" i="9"/>
  <c r="AI10" i="9"/>
  <c r="AJ10" i="9"/>
  <c r="AM10" i="9"/>
  <c r="AN10" i="9"/>
  <c r="AQ10" i="9"/>
  <c r="AR10" i="9"/>
  <c r="AU10" i="9"/>
  <c r="AV10" i="9"/>
  <c r="AY10" i="9"/>
  <c r="G10" i="14"/>
  <c r="G10" i="12"/>
  <c r="H10" i="12"/>
  <c r="K10" i="12"/>
  <c r="L10" i="12"/>
  <c r="S10" i="12"/>
  <c r="T10" i="12"/>
  <c r="W10" i="12"/>
  <c r="X10" i="12"/>
  <c r="AA10" i="12"/>
  <c r="J10" i="14"/>
  <c r="M10" i="14"/>
  <c r="G10" i="23"/>
  <c r="G10" i="16"/>
  <c r="H10" i="16"/>
  <c r="K10" i="16"/>
  <c r="L10" i="16"/>
  <c r="O10" i="16"/>
  <c r="P10" i="16"/>
  <c r="S10" i="16"/>
  <c r="T10" i="16"/>
  <c r="W10" i="16"/>
  <c r="X10" i="16"/>
  <c r="AA10" i="16"/>
  <c r="AB10" i="16"/>
  <c r="AE10" i="16"/>
  <c r="AF10" i="16"/>
  <c r="AI10" i="16"/>
  <c r="AJ10" i="16"/>
  <c r="AM10" i="16"/>
  <c r="AN10" i="16"/>
  <c r="AQ10" i="16"/>
  <c r="AR10" i="16"/>
  <c r="AU10" i="16"/>
  <c r="AV10" i="16"/>
  <c r="AY10" i="16"/>
  <c r="AZ10" i="16"/>
  <c r="BC10" i="16"/>
  <c r="G10" i="18"/>
  <c r="G10" i="17"/>
  <c r="H10" i="17"/>
  <c r="K10" i="17"/>
  <c r="L10" i="17"/>
  <c r="O10" i="17"/>
  <c r="P10" i="17"/>
  <c r="S10" i="17"/>
  <c r="T10" i="17"/>
  <c r="W10" i="17"/>
  <c r="X10" i="17"/>
  <c r="AA10" i="17"/>
  <c r="J10" i="18"/>
  <c r="M10" i="18"/>
  <c r="J10" i="23"/>
  <c r="E10" i="14"/>
  <c r="H10" i="14"/>
  <c r="K10" i="14"/>
  <c r="E10" i="23"/>
  <c r="E10" i="18"/>
  <c r="H10" i="18"/>
  <c r="K10" i="18"/>
  <c r="H10" i="23"/>
  <c r="K10" i="23"/>
  <c r="M10" i="23"/>
  <c r="G12" i="9"/>
  <c r="H12" i="9"/>
  <c r="K12" i="9"/>
  <c r="L12" i="9"/>
  <c r="O12" i="9"/>
  <c r="P12" i="9"/>
  <c r="S12" i="9"/>
  <c r="T12" i="9"/>
  <c r="W12" i="9"/>
  <c r="X12" i="9"/>
  <c r="AA12" i="9"/>
  <c r="AB12" i="9"/>
  <c r="AE12" i="9"/>
  <c r="AF12" i="9"/>
  <c r="AI12" i="9"/>
  <c r="AJ12" i="9"/>
  <c r="AM12" i="9"/>
  <c r="AN12" i="9"/>
  <c r="AQ12" i="9"/>
  <c r="AR12" i="9"/>
  <c r="AU12" i="9"/>
  <c r="AV12" i="9"/>
  <c r="AY12" i="9"/>
  <c r="G12" i="14"/>
  <c r="G12" i="12"/>
  <c r="H12" i="12"/>
  <c r="K12" i="12"/>
  <c r="L12" i="12"/>
  <c r="O12" i="12"/>
  <c r="P12" i="12"/>
  <c r="S12" i="12"/>
  <c r="T12" i="12"/>
  <c r="W12" i="12"/>
  <c r="X12" i="12"/>
  <c r="AA12" i="12"/>
  <c r="J12" i="14"/>
  <c r="M12" i="14"/>
  <c r="G9" i="23"/>
  <c r="G12" i="16"/>
  <c r="H12" i="16"/>
  <c r="K12" i="16"/>
  <c r="L12" i="16"/>
  <c r="O12" i="16"/>
  <c r="P12" i="16"/>
  <c r="S12" i="16"/>
  <c r="T12" i="16"/>
  <c r="W12" i="16"/>
  <c r="X12" i="16"/>
  <c r="AA12" i="16"/>
  <c r="AB12" i="16"/>
  <c r="AE12" i="16"/>
  <c r="AF12" i="16"/>
  <c r="AI12" i="16"/>
  <c r="AJ12" i="16"/>
  <c r="AM12" i="16"/>
  <c r="AN12" i="16"/>
  <c r="AQ12" i="16"/>
  <c r="AR12" i="16"/>
  <c r="AU12" i="16"/>
  <c r="AV12" i="16"/>
  <c r="AY12" i="16"/>
  <c r="AZ12" i="16"/>
  <c r="BC12" i="16"/>
  <c r="G12" i="18"/>
  <c r="G12" i="17"/>
  <c r="H12" i="17"/>
  <c r="K12" i="17"/>
  <c r="L12" i="17"/>
  <c r="O12" i="17"/>
  <c r="P12" i="17"/>
  <c r="S12" i="17"/>
  <c r="T12" i="17"/>
  <c r="W12" i="17"/>
  <c r="X12" i="17"/>
  <c r="AA12" i="17"/>
  <c r="J12" i="18"/>
  <c r="M12" i="18"/>
  <c r="J9" i="23"/>
  <c r="E12" i="14"/>
  <c r="H12" i="14"/>
  <c r="K12" i="14"/>
  <c r="E9" i="23"/>
  <c r="E12" i="18"/>
  <c r="H12" i="18"/>
  <c r="K12" i="18"/>
  <c r="H9" i="23"/>
  <c r="K9" i="23"/>
  <c r="M9" i="23"/>
  <c r="G14" i="20"/>
  <c r="J14" i="20"/>
  <c r="E14" i="20"/>
  <c r="H14" i="20"/>
  <c r="K14" i="20"/>
  <c r="M14" i="20"/>
  <c r="G12" i="20"/>
  <c r="J12" i="20"/>
  <c r="E12" i="20"/>
  <c r="H12" i="20"/>
  <c r="K12" i="20"/>
  <c r="M12" i="20"/>
  <c r="G10" i="20"/>
  <c r="J10" i="20"/>
  <c r="E10" i="20"/>
  <c r="H10" i="20"/>
  <c r="K10" i="20"/>
  <c r="M10" i="20"/>
  <c r="E15" i="18"/>
  <c r="F15" i="18"/>
  <c r="G15" i="18"/>
  <c r="H15" i="18"/>
  <c r="H15" i="23"/>
  <c r="I15" i="18"/>
  <c r="J15" i="18"/>
  <c r="I15" i="23"/>
  <c r="J15" i="23"/>
  <c r="G15" i="17"/>
  <c r="H15" i="17"/>
  <c r="K15" i="17"/>
  <c r="L15" i="17"/>
  <c r="O15" i="17"/>
  <c r="P15" i="17"/>
  <c r="S15" i="17"/>
  <c r="T15" i="17"/>
  <c r="W15" i="17"/>
  <c r="X15" i="17"/>
  <c r="G15" i="16"/>
  <c r="H15" i="16"/>
  <c r="K15" i="16"/>
  <c r="L15" i="16"/>
  <c r="O15" i="16"/>
  <c r="P15" i="16"/>
  <c r="S15" i="16"/>
  <c r="T15" i="16"/>
  <c r="W15" i="16"/>
  <c r="X15" i="16"/>
  <c r="AA15" i="16"/>
  <c r="AB15" i="16"/>
  <c r="AE15" i="16"/>
  <c r="AF15" i="16"/>
  <c r="AI15" i="16"/>
  <c r="AJ15" i="16"/>
  <c r="AM15" i="16"/>
  <c r="AN15" i="16"/>
  <c r="AQ15" i="16"/>
  <c r="AR15" i="16"/>
  <c r="AU15" i="16"/>
  <c r="AV15" i="16"/>
  <c r="AY15" i="16"/>
  <c r="AZ15" i="16"/>
  <c r="E15" i="14"/>
  <c r="H15" i="14"/>
  <c r="G15" i="12"/>
  <c r="H15" i="12"/>
  <c r="K15" i="12"/>
  <c r="L15" i="12"/>
  <c r="O15" i="12"/>
  <c r="P15" i="12"/>
  <c r="S15" i="12"/>
  <c r="T15" i="12"/>
  <c r="W15" i="12"/>
  <c r="X15" i="12"/>
  <c r="K15" i="9"/>
  <c r="L15" i="9"/>
  <c r="O15" i="9"/>
  <c r="P15" i="9"/>
  <c r="S15" i="9"/>
  <c r="T15" i="9"/>
  <c r="W15" i="9"/>
  <c r="X15" i="9"/>
  <c r="AA15" i="9"/>
  <c r="AB15" i="9"/>
  <c r="AE15" i="9"/>
  <c r="AF15" i="9"/>
  <c r="AI15" i="9"/>
  <c r="AJ15" i="9"/>
  <c r="AM15" i="9"/>
  <c r="AN15" i="9"/>
  <c r="AQ15" i="9"/>
  <c r="AR15" i="9"/>
  <c r="AU15" i="9"/>
  <c r="AV15" i="9"/>
  <c r="G15" i="9"/>
  <c r="H15" i="9"/>
  <c r="AY15" i="9"/>
  <c r="K15" i="14"/>
  <c r="E15" i="23"/>
  <c r="I15" i="20"/>
  <c r="H15" i="20"/>
  <c r="AA15" i="12"/>
  <c r="J15" i="14"/>
  <c r="J15" i="20"/>
  <c r="E10" i="15"/>
  <c r="E15" i="20"/>
  <c r="AX15" i="9"/>
  <c r="F15" i="14"/>
  <c r="G15" i="14"/>
  <c r="M15" i="14"/>
  <c r="Z15" i="12"/>
  <c r="I15" i="14"/>
  <c r="G13" i="16"/>
  <c r="H13" i="16"/>
  <c r="G11" i="16"/>
  <c r="H11" i="16"/>
  <c r="G9" i="16"/>
  <c r="E11" i="18"/>
  <c r="H11" i="18"/>
  <c r="E13" i="18"/>
  <c r="H13" i="18"/>
  <c r="H9" i="18"/>
  <c r="E9" i="18"/>
  <c r="H12" i="23"/>
  <c r="H9" i="20"/>
  <c r="W13" i="17"/>
  <c r="X13" i="17"/>
  <c r="S13" i="17"/>
  <c r="T13" i="17"/>
  <c r="O13" i="17"/>
  <c r="P13" i="17"/>
  <c r="K13" i="17"/>
  <c r="L13" i="17"/>
  <c r="G13" i="17"/>
  <c r="W11" i="17"/>
  <c r="X11" i="17"/>
  <c r="S11" i="17"/>
  <c r="T11" i="17"/>
  <c r="O11" i="17"/>
  <c r="P11" i="17"/>
  <c r="K11" i="17"/>
  <c r="L11" i="17"/>
  <c r="G11" i="17"/>
  <c r="Z10" i="17"/>
  <c r="I10" i="18"/>
  <c r="W9" i="17"/>
  <c r="X9" i="17"/>
  <c r="S9" i="17"/>
  <c r="T9" i="17"/>
  <c r="O9" i="17"/>
  <c r="P9" i="17"/>
  <c r="K9" i="17"/>
  <c r="L9" i="17"/>
  <c r="G9" i="17"/>
  <c r="I9" i="18"/>
  <c r="AY13" i="16"/>
  <c r="AZ13" i="16"/>
  <c r="AU13" i="16"/>
  <c r="AV13" i="16"/>
  <c r="AQ13" i="16"/>
  <c r="AR13" i="16"/>
  <c r="AM13" i="16"/>
  <c r="AN13" i="16"/>
  <c r="AI13" i="16"/>
  <c r="AJ13" i="16"/>
  <c r="AE13" i="16"/>
  <c r="AF13" i="16"/>
  <c r="AA13" i="16"/>
  <c r="AB13" i="16"/>
  <c r="W13" i="16"/>
  <c r="X13" i="16"/>
  <c r="S13" i="16"/>
  <c r="T13" i="16"/>
  <c r="O13" i="16"/>
  <c r="P13" i="16"/>
  <c r="K13" i="16"/>
  <c r="L13" i="16"/>
  <c r="AY11" i="16"/>
  <c r="AZ11" i="16"/>
  <c r="AU11" i="16"/>
  <c r="AV11" i="16"/>
  <c r="AQ11" i="16"/>
  <c r="AR11" i="16"/>
  <c r="AM11" i="16"/>
  <c r="AN11" i="16"/>
  <c r="AI11" i="16"/>
  <c r="AJ11" i="16"/>
  <c r="AE11" i="16"/>
  <c r="AF11" i="16"/>
  <c r="AA11" i="16"/>
  <c r="AB11" i="16"/>
  <c r="W11" i="16"/>
  <c r="X11" i="16"/>
  <c r="S11" i="16"/>
  <c r="T11" i="16"/>
  <c r="O11" i="16"/>
  <c r="P11" i="16"/>
  <c r="K11" i="16"/>
  <c r="L11" i="16"/>
  <c r="AY9" i="16"/>
  <c r="AZ9" i="16"/>
  <c r="AU9" i="16"/>
  <c r="AV9" i="16"/>
  <c r="AQ9" i="16"/>
  <c r="AR9" i="16"/>
  <c r="AM9" i="16"/>
  <c r="AN9" i="16"/>
  <c r="AI9" i="16"/>
  <c r="AJ9" i="16"/>
  <c r="AE9" i="16"/>
  <c r="AF9" i="16"/>
  <c r="AA9" i="16"/>
  <c r="AB9" i="16"/>
  <c r="W9" i="16"/>
  <c r="X9" i="16"/>
  <c r="S9" i="16"/>
  <c r="T9" i="16"/>
  <c r="O9" i="16"/>
  <c r="K9" i="16"/>
  <c r="AU13" i="9"/>
  <c r="AV13" i="9"/>
  <c r="AU11" i="9"/>
  <c r="AV11" i="9"/>
  <c r="AU9" i="9"/>
  <c r="AV9" i="9"/>
  <c r="W13" i="12"/>
  <c r="X13" i="12"/>
  <c r="S13" i="12"/>
  <c r="W11" i="12"/>
  <c r="X11" i="12"/>
  <c r="S11" i="12"/>
  <c r="T11" i="12"/>
  <c r="J11" i="14"/>
  <c r="W9" i="12"/>
  <c r="X9" i="12"/>
  <c r="S9" i="12"/>
  <c r="T9" i="12"/>
  <c r="AA13" i="9"/>
  <c r="AB13" i="9"/>
  <c r="AA11" i="9"/>
  <c r="AB11" i="9"/>
  <c r="AA9" i="9"/>
  <c r="AB9" i="9"/>
  <c r="W13" i="9"/>
  <c r="X13" i="9"/>
  <c r="W9" i="9"/>
  <c r="X9" i="9"/>
  <c r="AQ13" i="9"/>
  <c r="AR13" i="9"/>
  <c r="AM13" i="9"/>
  <c r="AN13" i="9"/>
  <c r="AI13" i="9"/>
  <c r="AJ13" i="9"/>
  <c r="AE13" i="9"/>
  <c r="AF13" i="9"/>
  <c r="AQ11" i="9"/>
  <c r="AR11" i="9"/>
  <c r="AM11" i="9"/>
  <c r="AN11" i="9"/>
  <c r="AI11" i="9"/>
  <c r="AJ11" i="9"/>
  <c r="AE11" i="9"/>
  <c r="AF11" i="9"/>
  <c r="AQ9" i="9"/>
  <c r="AR9" i="9"/>
  <c r="AM9" i="9"/>
  <c r="AN9" i="9"/>
  <c r="AI9" i="9"/>
  <c r="AJ9" i="9"/>
  <c r="AE9" i="9"/>
  <c r="E9" i="14"/>
  <c r="E11" i="14"/>
  <c r="H11" i="14"/>
  <c r="E13" i="14"/>
  <c r="H13" i="14"/>
  <c r="H9" i="14"/>
  <c r="O13" i="12"/>
  <c r="P13" i="12"/>
  <c r="K13" i="12"/>
  <c r="L13" i="12"/>
  <c r="G13" i="12"/>
  <c r="H13" i="12"/>
  <c r="T13" i="12"/>
  <c r="AA13" i="12"/>
  <c r="J13" i="14"/>
  <c r="Z12" i="12"/>
  <c r="I12" i="14"/>
  <c r="O11" i="12"/>
  <c r="P11" i="12"/>
  <c r="K11" i="12"/>
  <c r="L11" i="12"/>
  <c r="G11" i="12"/>
  <c r="H11" i="12"/>
  <c r="O10" i="12"/>
  <c r="O9" i="12"/>
  <c r="P9" i="12"/>
  <c r="K9" i="12"/>
  <c r="L9" i="12"/>
  <c r="G9" i="12"/>
  <c r="H9" i="12"/>
  <c r="G13" i="9"/>
  <c r="H13" i="9"/>
  <c r="K13" i="9"/>
  <c r="O13" i="9"/>
  <c r="P13" i="9"/>
  <c r="S13" i="9"/>
  <c r="T13" i="9"/>
  <c r="K14" i="9"/>
  <c r="O9" i="9"/>
  <c r="P9" i="9"/>
  <c r="S9" i="9"/>
  <c r="T9" i="9"/>
  <c r="K9" i="9"/>
  <c r="L9" i="9"/>
  <c r="G9" i="9"/>
  <c r="H9" i="9"/>
  <c r="H13" i="17"/>
  <c r="J13" i="18"/>
  <c r="L9" i="16"/>
  <c r="I11" i="14"/>
  <c r="L13" i="9"/>
  <c r="AX13" i="9"/>
  <c r="F13" i="14"/>
  <c r="Z13" i="12"/>
  <c r="I13" i="14"/>
  <c r="L13" i="14"/>
  <c r="F13" i="20"/>
  <c r="H9" i="16"/>
  <c r="H9" i="17"/>
  <c r="J9" i="18"/>
  <c r="AF9" i="9"/>
  <c r="AX9" i="9"/>
  <c r="F9" i="14"/>
  <c r="P9" i="16"/>
  <c r="F9" i="18"/>
  <c r="I11" i="18"/>
  <c r="H11" i="17"/>
  <c r="J11" i="18"/>
  <c r="G13" i="18"/>
  <c r="AX12" i="9"/>
  <c r="F12" i="14"/>
  <c r="G11" i="14"/>
  <c r="G15" i="15"/>
  <c r="BB10" i="16"/>
  <c r="F10" i="18"/>
  <c r="Z12" i="17"/>
  <c r="I12" i="18"/>
  <c r="G11" i="18"/>
  <c r="F13" i="18"/>
  <c r="F11" i="14"/>
  <c r="F11" i="18"/>
  <c r="Z10" i="12"/>
  <c r="I10" i="14"/>
  <c r="I13" i="18"/>
  <c r="BB12" i="16"/>
  <c r="F12" i="18"/>
  <c r="G13" i="23"/>
  <c r="K9" i="14"/>
  <c r="E12" i="23"/>
  <c r="AY13" i="9"/>
  <c r="G13" i="14"/>
  <c r="AX10" i="9"/>
  <c r="F10" i="14"/>
  <c r="L12" i="14"/>
  <c r="F9" i="23"/>
  <c r="BB14" i="16"/>
  <c r="F14" i="18"/>
  <c r="Z14" i="17"/>
  <c r="I14" i="18"/>
  <c r="L14" i="18"/>
  <c r="Z14" i="12"/>
  <c r="I14" i="14"/>
  <c r="Z9" i="12"/>
  <c r="I9" i="14"/>
  <c r="L9" i="14"/>
  <c r="AY9" i="9"/>
  <c r="G9" i="14"/>
  <c r="AX14" i="9"/>
  <c r="F14" i="14"/>
  <c r="L14" i="14"/>
  <c r="F13" i="15"/>
  <c r="G9" i="18"/>
  <c r="AA9" i="12"/>
  <c r="J9" i="14"/>
  <c r="M9" i="14"/>
  <c r="L15" i="14"/>
  <c r="E13" i="15"/>
  <c r="F15" i="23"/>
  <c r="F15" i="20"/>
  <c r="F10" i="15"/>
  <c r="G15" i="23"/>
  <c r="G15" i="20"/>
  <c r="G10" i="15"/>
  <c r="I13" i="20"/>
  <c r="I14" i="23"/>
  <c r="J12" i="23"/>
  <c r="J9" i="20"/>
  <c r="H14" i="23"/>
  <c r="H13" i="20"/>
  <c r="J13" i="20"/>
  <c r="J13" i="23"/>
  <c r="H13" i="23"/>
  <c r="L12" i="18"/>
  <c r="I12" i="20"/>
  <c r="I11" i="20"/>
  <c r="L10" i="18"/>
  <c r="I10" i="23"/>
  <c r="H11" i="20"/>
  <c r="I9" i="20"/>
  <c r="I12" i="23"/>
  <c r="I14" i="20"/>
  <c r="I11" i="23"/>
  <c r="I9" i="23"/>
  <c r="L9" i="23"/>
  <c r="I13" i="23"/>
  <c r="E11" i="20"/>
  <c r="E13" i="23"/>
  <c r="F11" i="20"/>
  <c r="F13" i="23"/>
  <c r="M13" i="14"/>
  <c r="K13" i="14"/>
  <c r="E14" i="23"/>
  <c r="E11" i="15"/>
  <c r="Q8" i="21"/>
  <c r="G13" i="15"/>
  <c r="E14" i="15"/>
  <c r="E15" i="15"/>
  <c r="F11" i="23"/>
  <c r="E9" i="20"/>
  <c r="L10" i="14"/>
  <c r="F10" i="23"/>
  <c r="E9" i="15"/>
  <c r="Q7" i="21"/>
  <c r="G14" i="15"/>
  <c r="G14" i="23"/>
  <c r="G13" i="20"/>
  <c r="F11" i="15"/>
  <c r="F9" i="15"/>
  <c r="F14" i="15"/>
  <c r="E12" i="15"/>
  <c r="F14" i="20"/>
  <c r="F12" i="20"/>
  <c r="G11" i="20"/>
  <c r="F14" i="23"/>
  <c r="F15" i="15"/>
  <c r="F12" i="23"/>
  <c r="F9" i="20"/>
  <c r="F12" i="15"/>
  <c r="S8" i="21"/>
  <c r="G11" i="15"/>
  <c r="G9" i="15"/>
  <c r="Q9" i="21"/>
  <c r="J14" i="23"/>
  <c r="J11" i="20"/>
  <c r="I10" i="20"/>
  <c r="L12" i="20"/>
  <c r="R7" i="21"/>
  <c r="L10" i="23"/>
  <c r="L11" i="23"/>
  <c r="L14" i="20"/>
  <c r="E13" i="20"/>
  <c r="F10" i="20"/>
  <c r="L10" i="20"/>
  <c r="R8" i="21"/>
  <c r="G12" i="23"/>
  <c r="G9" i="20"/>
  <c r="G12" i="15"/>
  <c r="S7" i="21"/>
  <c r="R9" i="21"/>
  <c r="S9" i="21"/>
</calcChain>
</file>

<file path=xl/sharedStrings.xml><?xml version="1.0" encoding="utf-8"?>
<sst xmlns="http://schemas.openxmlformats.org/spreadsheetml/2006/main" count="776" uniqueCount="145">
  <si>
    <t>N° Course</t>
  </si>
  <si>
    <t>Nom Pilotes</t>
  </si>
  <si>
    <t xml:space="preserve">Groupe </t>
  </si>
  <si>
    <t>Marque</t>
  </si>
  <si>
    <t>Type</t>
  </si>
  <si>
    <t>Cylindrée</t>
  </si>
  <si>
    <t>Catégories</t>
  </si>
  <si>
    <t>Essence</t>
  </si>
  <si>
    <t>Diesel</t>
  </si>
  <si>
    <t>Marathon</t>
  </si>
  <si>
    <t>Groupe</t>
  </si>
  <si>
    <t>4X4</t>
  </si>
  <si>
    <t>4X2</t>
  </si>
  <si>
    <t>Essence leger</t>
  </si>
  <si>
    <t>Nom Copilotes</t>
  </si>
  <si>
    <t>Etape 1 Section 1</t>
  </si>
  <si>
    <t>Mise hors temps</t>
  </si>
  <si>
    <t>Regroupement</t>
  </si>
  <si>
    <t>Nom</t>
  </si>
  <si>
    <t>CH1</t>
  </si>
  <si>
    <t>CH2</t>
  </si>
  <si>
    <t>CH3</t>
  </si>
  <si>
    <t>CH4</t>
  </si>
  <si>
    <t>CH5</t>
  </si>
  <si>
    <t>CH6</t>
  </si>
  <si>
    <t xml:space="preserve">Pénalité </t>
  </si>
  <si>
    <t xml:space="preserve">Total </t>
  </si>
  <si>
    <t>Pénalité</t>
  </si>
  <si>
    <t>forfaitaire</t>
  </si>
  <si>
    <t>temps</t>
  </si>
  <si>
    <t>pénalité</t>
  </si>
  <si>
    <t>Etape 2 Section 1</t>
  </si>
  <si>
    <t>CH7</t>
  </si>
  <si>
    <t>CH9</t>
  </si>
  <si>
    <t>Etape 2 Section 2</t>
  </si>
  <si>
    <t>CH10</t>
  </si>
  <si>
    <t>CH11</t>
  </si>
  <si>
    <t>CH12</t>
  </si>
  <si>
    <t>CH13</t>
  </si>
  <si>
    <t>CH14</t>
  </si>
  <si>
    <t>CH15</t>
  </si>
  <si>
    <t>CH16</t>
  </si>
  <si>
    <t>CH17</t>
  </si>
  <si>
    <t>Etape 2</t>
  </si>
  <si>
    <t>Etape 1</t>
  </si>
  <si>
    <t>GENERAL 1ère et 2ème ETAPE</t>
  </si>
  <si>
    <t>GENERAL 2ème ETAPE</t>
  </si>
  <si>
    <t>Direction course</t>
  </si>
  <si>
    <t>CSN</t>
  </si>
  <si>
    <t>ETAPE 2</t>
  </si>
  <si>
    <t>ETAPE 1</t>
  </si>
  <si>
    <t xml:space="preserve">N° </t>
  </si>
  <si>
    <t>Pénalité forfaitaire</t>
  </si>
  <si>
    <t>Total pénalités</t>
  </si>
  <si>
    <t>Total   temps</t>
  </si>
  <si>
    <t>3ème Général</t>
  </si>
  <si>
    <t>Classement Général</t>
  </si>
  <si>
    <t>P.Assist</t>
  </si>
  <si>
    <t>Etape 1 Section 2</t>
  </si>
  <si>
    <t>Classement provisoire Etape 1</t>
  </si>
  <si>
    <t>GENERAL 1ère ETAPE</t>
  </si>
  <si>
    <t>Classement général</t>
  </si>
  <si>
    <t>CH8</t>
  </si>
  <si>
    <t>S1 In</t>
  </si>
  <si>
    <t>S1 Out</t>
  </si>
  <si>
    <t>S2 In</t>
  </si>
  <si>
    <t>S2 Out</t>
  </si>
  <si>
    <t>S2 in</t>
  </si>
  <si>
    <t>Parc Ass</t>
  </si>
  <si>
    <t>Regroup</t>
  </si>
  <si>
    <t>CH18</t>
  </si>
  <si>
    <t>CH19</t>
  </si>
  <si>
    <t>CH20</t>
  </si>
  <si>
    <t>CH21</t>
  </si>
  <si>
    <t>CH22</t>
  </si>
  <si>
    <t>CH23</t>
  </si>
  <si>
    <t>CH24</t>
  </si>
  <si>
    <t>CH25</t>
  </si>
  <si>
    <t>CH26</t>
  </si>
  <si>
    <t>CH27</t>
  </si>
  <si>
    <t>CH28</t>
  </si>
  <si>
    <t>CH29</t>
  </si>
  <si>
    <t>S3 In</t>
  </si>
  <si>
    <t>S3 Out</t>
  </si>
  <si>
    <t>S4 In</t>
  </si>
  <si>
    <t>S4 Out</t>
  </si>
  <si>
    <t>CH30</t>
  </si>
  <si>
    <t>CH31</t>
  </si>
  <si>
    <t>CH32</t>
  </si>
  <si>
    <t>CH33</t>
  </si>
  <si>
    <t>CH34</t>
  </si>
  <si>
    <t>SSV</t>
  </si>
  <si>
    <t>O-</t>
  </si>
  <si>
    <t>O+</t>
  </si>
  <si>
    <t>X</t>
  </si>
  <si>
    <t>Wan</t>
  </si>
  <si>
    <t>André</t>
  </si>
  <si>
    <t>Toyota</t>
  </si>
  <si>
    <t>FJ Cruiser</t>
  </si>
  <si>
    <t>Peiffer</t>
  </si>
  <si>
    <t>Edmond</t>
  </si>
  <si>
    <t>Barracuda</t>
  </si>
  <si>
    <t>T 3.1</t>
  </si>
  <si>
    <t>T 1.1</t>
  </si>
  <si>
    <t>Kerroc'h</t>
  </si>
  <si>
    <t>Neyl</t>
  </si>
  <si>
    <t>A+</t>
  </si>
  <si>
    <t>FZJ 75</t>
  </si>
  <si>
    <t>T 2.1</t>
  </si>
  <si>
    <t>Husain</t>
  </si>
  <si>
    <t>Irfan</t>
  </si>
  <si>
    <t>Dupuis</t>
  </si>
  <si>
    <t>Nathalie</t>
  </si>
  <si>
    <t>Buggy Desert</t>
  </si>
  <si>
    <t>Dynamics</t>
  </si>
  <si>
    <t>T 1.3</t>
  </si>
  <si>
    <t>Buggy Edge</t>
  </si>
  <si>
    <t>Nyangombe</t>
  </si>
  <si>
    <t>Fari</t>
  </si>
  <si>
    <t>Nissan</t>
  </si>
  <si>
    <t>Patrol</t>
  </si>
  <si>
    <t>Desouza</t>
  </si>
  <si>
    <t>Fernando</t>
  </si>
  <si>
    <t>Rallye de Mongata 2018</t>
  </si>
  <si>
    <t>Devos</t>
  </si>
  <si>
    <t>Michael</t>
  </si>
  <si>
    <t>Hottelet</t>
  </si>
  <si>
    <t>Xavier</t>
  </si>
  <si>
    <t>CRT</t>
  </si>
  <si>
    <t>T 1.4</t>
  </si>
  <si>
    <t>Karim</t>
  </si>
  <si>
    <t>Ez Zouaq</t>
  </si>
  <si>
    <t>Febras</t>
  </si>
  <si>
    <t>Antonio</t>
  </si>
  <si>
    <t>Bomerson</t>
  </si>
  <si>
    <t>Mike</t>
  </si>
  <si>
    <t>Zarco</t>
  </si>
  <si>
    <t>Lite</t>
  </si>
  <si>
    <t>Century</t>
  </si>
  <si>
    <t>Nsungani</t>
  </si>
  <si>
    <t>Heritier</t>
  </si>
  <si>
    <t>Ab</t>
  </si>
  <si>
    <t>Abandon</t>
  </si>
  <si>
    <t>1er Général / 1er T 2.1</t>
  </si>
  <si>
    <t>2ème Général / T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</si>
</sst>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sz val="8"/>
      <name val="Verdana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90">
    <border>
      <left/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9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center"/>
    </xf>
    <xf numFmtId="21" fontId="0" fillId="0" borderId="0" xfId="0" applyNumberFormat="1"/>
    <xf numFmtId="46" fontId="0" fillId="0" borderId="0" xfId="0" applyNumberFormat="1"/>
    <xf numFmtId="21" fontId="7" fillId="0" borderId="0" xfId="0" applyNumberFormat="1" applyFont="1"/>
    <xf numFmtId="0" fontId="1" fillId="3" borderId="17" xfId="0" applyFont="1" applyFill="1" applyBorder="1" applyAlignment="1">
      <alignment horizontal="center" vertical="center"/>
    </xf>
    <xf numFmtId="46" fontId="1" fillId="3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46" fontId="0" fillId="3" borderId="21" xfId="0" applyNumberFormat="1" applyFill="1" applyBorder="1" applyAlignment="1">
      <alignment horizontal="center"/>
    </xf>
    <xf numFmtId="46" fontId="0" fillId="3" borderId="22" xfId="0" applyNumberFormat="1" applyFill="1" applyBorder="1" applyAlignment="1">
      <alignment horizontal="center"/>
    </xf>
    <xf numFmtId="46" fontId="0" fillId="3" borderId="23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0" fontId="0" fillId="0" borderId="5" xfId="0" applyNumberFormat="1" applyBorder="1"/>
    <xf numFmtId="20" fontId="0" fillId="0" borderId="6" xfId="0" applyNumberFormat="1" applyBorder="1"/>
    <xf numFmtId="20" fontId="0" fillId="0" borderId="27" xfId="0" applyNumberFormat="1" applyBorder="1"/>
    <xf numFmtId="46" fontId="0" fillId="0" borderId="5" xfId="0" applyNumberFormat="1" applyBorder="1"/>
    <xf numFmtId="46" fontId="0" fillId="0" borderId="6" xfId="0" applyNumberFormat="1" applyBorder="1"/>
    <xf numFmtId="46" fontId="0" fillId="0" borderId="27" xfId="0" applyNumberFormat="1" applyBorder="1"/>
    <xf numFmtId="164" fontId="0" fillId="0" borderId="5" xfId="0" applyNumberFormat="1" applyFill="1" applyBorder="1"/>
    <xf numFmtId="20" fontId="0" fillId="0" borderId="6" xfId="0" applyNumberFormat="1" applyFill="1" applyBorder="1"/>
    <xf numFmtId="20" fontId="0" fillId="0" borderId="28" xfId="0" applyNumberFormat="1" applyBorder="1"/>
    <xf numFmtId="46" fontId="0" fillId="0" borderId="8" xfId="0" applyNumberFormat="1" applyBorder="1"/>
    <xf numFmtId="20" fontId="0" fillId="0" borderId="1" xfId="0" applyNumberFormat="1" applyBorder="1"/>
    <xf numFmtId="20" fontId="0" fillId="0" borderId="2" xfId="0" applyNumberFormat="1" applyBorder="1"/>
    <xf numFmtId="20" fontId="0" fillId="0" borderId="3" xfId="0" applyNumberFormat="1" applyBorder="1"/>
    <xf numFmtId="46" fontId="0" fillId="0" borderId="1" xfId="0" applyNumberFormat="1" applyBorder="1"/>
    <xf numFmtId="46" fontId="0" fillId="0" borderId="2" xfId="0" applyNumberFormat="1" applyBorder="1"/>
    <xf numFmtId="46" fontId="0" fillId="0" borderId="3" xfId="0" applyNumberFormat="1" applyBorder="1"/>
    <xf numFmtId="164" fontId="0" fillId="0" borderId="1" xfId="0" applyNumberFormat="1" applyFill="1" applyBorder="1"/>
    <xf numFmtId="20" fontId="0" fillId="0" borderId="2" xfId="0" applyNumberFormat="1" applyFill="1" applyBorder="1"/>
    <xf numFmtId="20" fontId="0" fillId="0" borderId="11" xfId="0" applyNumberFormat="1" applyBorder="1"/>
    <xf numFmtId="46" fontId="0" fillId="0" borderId="7" xfId="0" applyNumberFormat="1" applyBorder="1"/>
    <xf numFmtId="20" fontId="0" fillId="0" borderId="15" xfId="0" applyNumberFormat="1" applyBorder="1"/>
    <xf numFmtId="20" fontId="0" fillId="0" borderId="16" xfId="0" applyNumberFormat="1" applyBorder="1"/>
    <xf numFmtId="20" fontId="0" fillId="0" borderId="29" xfId="0" applyNumberFormat="1" applyBorder="1"/>
    <xf numFmtId="46" fontId="0" fillId="0" borderId="16" xfId="0" applyNumberFormat="1" applyBorder="1"/>
    <xf numFmtId="46" fontId="0" fillId="0" borderId="29" xfId="0" applyNumberFormat="1" applyBorder="1"/>
    <xf numFmtId="164" fontId="0" fillId="0" borderId="15" xfId="0" applyNumberFormat="1" applyFill="1" applyBorder="1"/>
    <xf numFmtId="20" fontId="0" fillId="0" borderId="16" xfId="0" applyNumberFormat="1" applyFill="1" applyBorder="1"/>
    <xf numFmtId="46" fontId="0" fillId="0" borderId="15" xfId="0" applyNumberFormat="1" applyBorder="1"/>
    <xf numFmtId="46" fontId="0" fillId="0" borderId="9" xfId="0" applyNumberFormat="1" applyBorder="1"/>
    <xf numFmtId="0" fontId="1" fillId="0" borderId="25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3" borderId="3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33" xfId="0" applyNumberFormat="1" applyBorder="1"/>
    <xf numFmtId="20" fontId="0" fillId="0" borderId="34" xfId="0" applyNumberFormat="1" applyBorder="1"/>
    <xf numFmtId="20" fontId="0" fillId="0" borderId="35" xfId="0" applyNumberFormat="1" applyBorder="1"/>
    <xf numFmtId="20" fontId="0" fillId="0" borderId="8" xfId="0" applyNumberFormat="1" applyBorder="1"/>
    <xf numFmtId="20" fontId="0" fillId="0" borderId="7" xfId="0" applyNumberFormat="1" applyBorder="1"/>
    <xf numFmtId="20" fontId="0" fillId="0" borderId="9" xfId="0" applyNumberFormat="1" applyBorder="1"/>
    <xf numFmtId="0" fontId="0" fillId="0" borderId="36" xfId="0" applyBorder="1" applyAlignment="1">
      <alignment horizontal="center"/>
    </xf>
    <xf numFmtId="0" fontId="0" fillId="0" borderId="38" xfId="0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46" fontId="0" fillId="0" borderId="33" xfId="0" applyNumberFormat="1" applyBorder="1"/>
    <xf numFmtId="46" fontId="0" fillId="0" borderId="34" xfId="0" applyNumberFormat="1" applyBorder="1"/>
    <xf numFmtId="46" fontId="0" fillId="0" borderId="35" xfId="0" applyNumberFormat="1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20" fontId="0" fillId="0" borderId="48" xfId="0" applyNumberFormat="1" applyBorder="1"/>
    <xf numFmtId="46" fontId="0" fillId="0" borderId="49" xfId="0" applyNumberFormat="1" applyBorder="1"/>
    <xf numFmtId="20" fontId="0" fillId="0" borderId="50" xfId="0" applyNumberFormat="1" applyBorder="1"/>
    <xf numFmtId="46" fontId="0" fillId="0" borderId="51" xfId="0" applyNumberFormat="1" applyBorder="1"/>
    <xf numFmtId="20" fontId="0" fillId="0" borderId="52" xfId="0" applyNumberFormat="1" applyBorder="1"/>
    <xf numFmtId="46" fontId="0" fillId="0" borderId="53" xfId="0" applyNumberFormat="1" applyBorder="1"/>
    <xf numFmtId="46" fontId="0" fillId="0" borderId="54" xfId="0" applyNumberFormat="1" applyBorder="1"/>
    <xf numFmtId="46" fontId="0" fillId="0" borderId="55" xfId="0" applyNumberFormat="1" applyBorder="1"/>
    <xf numFmtId="46" fontId="0" fillId="0" borderId="56" xfId="0" applyNumberFormat="1" applyBorder="1"/>
    <xf numFmtId="46" fontId="0" fillId="0" borderId="57" xfId="0" applyNumberFormat="1" applyBorder="1"/>
    <xf numFmtId="46" fontId="0" fillId="0" borderId="58" xfId="0" applyNumberFormat="1" applyBorder="1"/>
    <xf numFmtId="46" fontId="0" fillId="0" borderId="59" xfId="0" applyNumberFormat="1" applyBorder="1"/>
    <xf numFmtId="0" fontId="6" fillId="0" borderId="4" xfId="0" applyFont="1" applyBorder="1" applyAlignment="1">
      <alignment vertical="center"/>
    </xf>
    <xf numFmtId="0" fontId="8" fillId="0" borderId="5" xfId="0" applyFont="1" applyFill="1" applyBorder="1"/>
    <xf numFmtId="0" fontId="8" fillId="2" borderId="6" xfId="0" applyFont="1" applyFill="1" applyBorder="1"/>
    <xf numFmtId="0" fontId="8" fillId="2" borderId="27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8" fillId="0" borderId="27" xfId="0" applyFont="1" applyBorder="1" applyAlignment="1">
      <alignment horizontal="center"/>
    </xf>
    <xf numFmtId="0" fontId="8" fillId="0" borderId="13" xfId="0" applyFont="1" applyFill="1" applyBorder="1"/>
    <xf numFmtId="0" fontId="8" fillId="2" borderId="14" xfId="0" applyFont="1" applyFill="1" applyBorder="1"/>
    <xf numFmtId="0" fontId="8" fillId="2" borderId="61" xfId="0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8" fillId="0" borderId="61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8" fillId="0" borderId="6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6" fontId="0" fillId="0" borderId="50" xfId="0" applyNumberFormat="1" applyFill="1" applyBorder="1"/>
    <xf numFmtId="46" fontId="0" fillId="0" borderId="7" xfId="0" applyNumberFormat="1" applyFill="1" applyBorder="1"/>
    <xf numFmtId="46" fontId="0" fillId="0" borderId="51" xfId="0" applyNumberFormat="1" applyFill="1" applyBorder="1"/>
    <xf numFmtId="0" fontId="1" fillId="0" borderId="0" xfId="0" applyFont="1" applyFill="1" applyAlignment="1">
      <alignment horizontal="center"/>
    </xf>
    <xf numFmtId="0" fontId="0" fillId="0" borderId="56" xfId="0" applyFill="1" applyBorder="1"/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1" fillId="0" borderId="33" xfId="0" applyFont="1" applyBorder="1"/>
    <xf numFmtId="0" fontId="1" fillId="0" borderId="37" xfId="0" applyFont="1" applyBorder="1"/>
    <xf numFmtId="0" fontId="1" fillId="0" borderId="34" xfId="0" applyFont="1" applyBorder="1"/>
    <xf numFmtId="0" fontId="9" fillId="0" borderId="35" xfId="0" applyFont="1" applyBorder="1" applyAlignment="1">
      <alignment horizontal="center"/>
    </xf>
    <xf numFmtId="0" fontId="0" fillId="0" borderId="27" xfId="0" applyBorder="1"/>
    <xf numFmtId="0" fontId="0" fillId="0" borderId="3" xfId="0" applyBorder="1"/>
    <xf numFmtId="0" fontId="0" fillId="0" borderId="29" xfId="0" applyBorder="1"/>
    <xf numFmtId="0" fontId="0" fillId="0" borderId="63" xfId="0" applyBorder="1" applyAlignment="1">
      <alignment horizontal="center" vertical="center" textRotation="90"/>
    </xf>
    <xf numFmtId="3" fontId="2" fillId="0" borderId="2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46" fontId="0" fillId="0" borderId="65" xfId="0" applyNumberFormat="1" applyFill="1" applyBorder="1"/>
    <xf numFmtId="46" fontId="0" fillId="0" borderId="9" xfId="0" applyNumberFormat="1" applyFill="1" applyBorder="1"/>
    <xf numFmtId="46" fontId="0" fillId="0" borderId="66" xfId="0" applyNumberFormat="1" applyFill="1" applyBorder="1"/>
    <xf numFmtId="0" fontId="1" fillId="0" borderId="84" xfId="0" applyFont="1" applyBorder="1" applyAlignment="1">
      <alignment horizontal="center"/>
    </xf>
    <xf numFmtId="0" fontId="8" fillId="0" borderId="85" xfId="0" applyFont="1" applyBorder="1"/>
    <xf numFmtId="0" fontId="8" fillId="0" borderId="86" xfId="0" applyFont="1" applyBorder="1"/>
    <xf numFmtId="0" fontId="8" fillId="0" borderId="87" xfId="0" applyFont="1" applyBorder="1" applyAlignment="1">
      <alignment horizontal="center"/>
    </xf>
    <xf numFmtId="0" fontId="2" fillId="0" borderId="85" xfId="0" applyFont="1" applyBorder="1"/>
    <xf numFmtId="0" fontId="2" fillId="0" borderId="86" xfId="0" applyFont="1" applyBorder="1"/>
    <xf numFmtId="0" fontId="2" fillId="0" borderId="88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3" fontId="2" fillId="0" borderId="87" xfId="0" applyNumberFormat="1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9" xfId="0" applyFont="1" applyBorder="1"/>
    <xf numFmtId="0" fontId="0" fillId="0" borderId="87" xfId="0" applyBorder="1"/>
    <xf numFmtId="46" fontId="0" fillId="0" borderId="85" xfId="0" applyNumberFormat="1" applyBorder="1"/>
    <xf numFmtId="46" fontId="0" fillId="0" borderId="86" xfId="0" applyNumberFormat="1" applyBorder="1"/>
    <xf numFmtId="164" fontId="0" fillId="0" borderId="85" xfId="0" applyNumberFormat="1" applyFill="1" applyBorder="1"/>
    <xf numFmtId="20" fontId="0" fillId="0" borderId="86" xfId="0" applyNumberFormat="1" applyFill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/>
    <xf numFmtId="0" fontId="0" fillId="0" borderId="64" xfId="0" applyBorder="1"/>
    <xf numFmtId="0" fontId="8" fillId="0" borderId="3" xfId="0" applyFont="1" applyBorder="1"/>
    <xf numFmtId="46" fontId="0" fillId="0" borderId="87" xfId="0" applyNumberFormat="1" applyBorder="1"/>
    <xf numFmtId="20" fontId="0" fillId="0" borderId="86" xfId="0" applyNumberFormat="1" applyBorder="1"/>
    <xf numFmtId="20" fontId="0" fillId="0" borderId="87" xfId="0" applyNumberFormat="1" applyBorder="1"/>
    <xf numFmtId="20" fontId="0" fillId="0" borderId="85" xfId="0" applyNumberFormat="1" applyBorder="1"/>
    <xf numFmtId="165" fontId="0" fillId="0" borderId="8" xfId="0" applyNumberFormat="1" applyBorder="1"/>
    <xf numFmtId="165" fontId="0" fillId="0" borderId="7" xfId="0" applyNumberFormat="1" applyBorder="1"/>
    <xf numFmtId="20" fontId="14" fillId="0" borderId="3" xfId="0" applyNumberFormat="1" applyFont="1" applyBorder="1"/>
    <xf numFmtId="20" fontId="14" fillId="0" borderId="34" xfId="0" applyNumberFormat="1" applyFont="1" applyBorder="1"/>
    <xf numFmtId="0" fontId="8" fillId="0" borderId="1" xfId="0" applyFont="1" applyFill="1" applyBorder="1"/>
    <xf numFmtId="0" fontId="8" fillId="2" borderId="2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10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46" fontId="0" fillId="0" borderId="50" xfId="0" applyNumberFormat="1" applyBorder="1"/>
    <xf numFmtId="46" fontId="0" fillId="0" borderId="48" xfId="0" applyNumberFormat="1" applyFill="1" applyBorder="1"/>
    <xf numFmtId="46" fontId="0" fillId="0" borderId="8" xfId="0" applyNumberFormat="1" applyFill="1" applyBorder="1"/>
    <xf numFmtId="46" fontId="0" fillId="0" borderId="49" xfId="0" applyNumberFormat="1" applyFill="1" applyBorder="1"/>
    <xf numFmtId="0" fontId="15" fillId="0" borderId="60" xfId="0" applyFont="1" applyBorder="1"/>
    <xf numFmtId="0" fontId="15" fillId="0" borderId="56" xfId="0" applyFont="1" applyFill="1" applyBorder="1"/>
    <xf numFmtId="46" fontId="14" fillId="0" borderId="3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12"/>
  <sheetViews>
    <sheetView workbookViewId="0"/>
  </sheetViews>
  <sheetFormatPr baseColWidth="10" defaultRowHeight="14" x14ac:dyDescent="0"/>
  <cols>
    <col min="1" max="1" width="4.83203125" customWidth="1"/>
    <col min="2" max="2" width="3.6640625" customWidth="1"/>
    <col min="3" max="3" width="9.83203125" bestFit="1" customWidth="1"/>
    <col min="4" max="4" width="22.6640625" bestFit="1" customWidth="1"/>
    <col min="5" max="5" width="12.6640625" bestFit="1" customWidth="1"/>
    <col min="6" max="6" width="7.6640625" customWidth="1"/>
    <col min="7" max="7" width="17.5" bestFit="1" customWidth="1"/>
    <col min="8" max="8" width="10.33203125" bestFit="1" customWidth="1"/>
    <col min="9" max="9" width="7.6640625" customWidth="1"/>
    <col min="10" max="10" width="14.5" customWidth="1"/>
    <col min="11" max="11" width="16.5" bestFit="1" customWidth="1"/>
    <col min="12" max="12" width="10.5" customWidth="1"/>
    <col min="13" max="13" width="5.33203125" bestFit="1" customWidth="1"/>
    <col min="14" max="20" width="3.5" customWidth="1"/>
  </cols>
  <sheetData>
    <row r="1" spans="2:20" ht="18">
      <c r="B1" s="6"/>
      <c r="D1" s="230" t="s">
        <v>123</v>
      </c>
      <c r="E1" s="231"/>
      <c r="F1" s="231"/>
      <c r="G1" s="231"/>
      <c r="H1" s="231"/>
      <c r="I1" s="231"/>
      <c r="J1" s="231"/>
      <c r="K1" s="231"/>
      <c r="L1" s="231"/>
      <c r="M1" s="231"/>
      <c r="N1" s="1"/>
      <c r="O1" s="1"/>
      <c r="P1" s="1"/>
    </row>
    <row r="2" spans="2:20" ht="15" thickBot="1"/>
    <row r="3" spans="2:20" ht="15.75" customHeight="1" thickBot="1">
      <c r="B3" s="6"/>
      <c r="C3" s="243" t="s">
        <v>0</v>
      </c>
      <c r="D3" s="245" t="s">
        <v>1</v>
      </c>
      <c r="E3" s="246"/>
      <c r="F3" s="249" t="s">
        <v>2</v>
      </c>
      <c r="G3" s="245" t="s">
        <v>14</v>
      </c>
      <c r="H3" s="246"/>
      <c r="I3" s="236" t="s">
        <v>2</v>
      </c>
      <c r="J3" s="238" t="s">
        <v>3</v>
      </c>
      <c r="K3" s="232" t="s">
        <v>4</v>
      </c>
      <c r="L3" s="234" t="s">
        <v>5</v>
      </c>
      <c r="M3" s="7"/>
      <c r="N3" s="240" t="s">
        <v>6</v>
      </c>
      <c r="O3" s="241"/>
      <c r="P3" s="241"/>
      <c r="Q3" s="241"/>
      <c r="R3" s="241"/>
      <c r="S3" s="241"/>
      <c r="T3" s="242"/>
    </row>
    <row r="4" spans="2:20" ht="69" thickBot="1">
      <c r="B4" s="6"/>
      <c r="C4" s="244"/>
      <c r="D4" s="247"/>
      <c r="E4" s="248"/>
      <c r="F4" s="250"/>
      <c r="G4" s="247"/>
      <c r="H4" s="248"/>
      <c r="I4" s="237"/>
      <c r="J4" s="239"/>
      <c r="K4" s="233"/>
      <c r="L4" s="235"/>
      <c r="M4" s="17" t="s">
        <v>10</v>
      </c>
      <c r="N4" s="157" t="s">
        <v>7</v>
      </c>
      <c r="O4" s="158" t="s">
        <v>8</v>
      </c>
      <c r="P4" s="158" t="s">
        <v>9</v>
      </c>
      <c r="Q4" s="158" t="s">
        <v>11</v>
      </c>
      <c r="R4" s="158" t="s">
        <v>12</v>
      </c>
      <c r="S4" s="159" t="s">
        <v>13</v>
      </c>
      <c r="T4" s="160" t="s">
        <v>91</v>
      </c>
    </row>
    <row r="5" spans="2:20" s="23" customFormat="1">
      <c r="B5" s="18">
        <v>1</v>
      </c>
      <c r="C5" s="14">
        <v>25</v>
      </c>
      <c r="D5" s="131" t="s">
        <v>124</v>
      </c>
      <c r="E5" s="132" t="s">
        <v>125</v>
      </c>
      <c r="F5" s="133" t="s">
        <v>106</v>
      </c>
      <c r="G5" s="134" t="s">
        <v>126</v>
      </c>
      <c r="H5" s="135" t="s">
        <v>127</v>
      </c>
      <c r="I5" s="136" t="s">
        <v>93</v>
      </c>
      <c r="J5" s="19" t="s">
        <v>138</v>
      </c>
      <c r="K5" s="20" t="s">
        <v>128</v>
      </c>
      <c r="L5" s="169">
        <v>4000</v>
      </c>
      <c r="M5" s="21" t="s">
        <v>129</v>
      </c>
      <c r="N5" s="8" t="s">
        <v>94</v>
      </c>
      <c r="O5" s="9"/>
      <c r="P5" s="9"/>
      <c r="Q5" s="9"/>
      <c r="R5" s="9" t="s">
        <v>94</v>
      </c>
      <c r="S5" s="161"/>
      <c r="T5" s="165"/>
    </row>
    <row r="6" spans="2:20" s="23" customFormat="1">
      <c r="B6" s="18">
        <v>2</v>
      </c>
      <c r="C6" s="24">
        <v>753</v>
      </c>
      <c r="D6" s="137" t="s">
        <v>95</v>
      </c>
      <c r="E6" s="138" t="s">
        <v>96</v>
      </c>
      <c r="F6" s="139" t="s">
        <v>93</v>
      </c>
      <c r="G6" s="140" t="s">
        <v>121</v>
      </c>
      <c r="H6" s="141" t="s">
        <v>122</v>
      </c>
      <c r="I6" s="142" t="s">
        <v>93</v>
      </c>
      <c r="J6" s="25" t="s">
        <v>97</v>
      </c>
      <c r="K6" s="26" t="s">
        <v>98</v>
      </c>
      <c r="L6" s="175">
        <v>4000</v>
      </c>
      <c r="M6" s="27" t="s">
        <v>103</v>
      </c>
      <c r="N6" s="28" t="s">
        <v>94</v>
      </c>
      <c r="O6" s="29"/>
      <c r="P6" s="29"/>
      <c r="Q6" s="29" t="s">
        <v>94</v>
      </c>
      <c r="R6" s="29"/>
      <c r="S6" s="162"/>
      <c r="T6" s="166"/>
    </row>
    <row r="7" spans="2:20">
      <c r="B7" s="6">
        <v>3</v>
      </c>
      <c r="C7" s="15">
        <v>3</v>
      </c>
      <c r="D7" s="143" t="s">
        <v>99</v>
      </c>
      <c r="E7" s="144" t="s">
        <v>100</v>
      </c>
      <c r="F7" s="145" t="s">
        <v>92</v>
      </c>
      <c r="G7" s="172"/>
      <c r="H7" s="173"/>
      <c r="I7" s="174"/>
      <c r="J7" s="5" t="s">
        <v>116</v>
      </c>
      <c r="K7" s="13" t="s">
        <v>101</v>
      </c>
      <c r="L7" s="170">
        <v>1300</v>
      </c>
      <c r="M7" s="10" t="s">
        <v>102</v>
      </c>
      <c r="N7" s="11" t="s">
        <v>94</v>
      </c>
      <c r="O7" s="12"/>
      <c r="P7" s="12"/>
      <c r="Q7" s="12"/>
      <c r="R7" s="12" t="s">
        <v>94</v>
      </c>
      <c r="S7" s="163" t="s">
        <v>94</v>
      </c>
      <c r="T7" s="166"/>
    </row>
    <row r="8" spans="2:20">
      <c r="B8" s="6">
        <v>4</v>
      </c>
      <c r="C8" s="15">
        <v>4</v>
      </c>
      <c r="D8" s="143" t="s">
        <v>104</v>
      </c>
      <c r="E8" s="144" t="s">
        <v>105</v>
      </c>
      <c r="F8" s="145" t="s">
        <v>106</v>
      </c>
      <c r="G8" s="2" t="s">
        <v>131</v>
      </c>
      <c r="H8" s="3" t="s">
        <v>130</v>
      </c>
      <c r="I8" s="22" t="s">
        <v>93</v>
      </c>
      <c r="J8" s="5" t="s">
        <v>97</v>
      </c>
      <c r="K8" s="30" t="s">
        <v>107</v>
      </c>
      <c r="L8" s="170">
        <v>4500</v>
      </c>
      <c r="M8" s="10" t="s">
        <v>108</v>
      </c>
      <c r="N8" s="11" t="s">
        <v>94</v>
      </c>
      <c r="O8" s="12"/>
      <c r="P8" s="12" t="s">
        <v>94</v>
      </c>
      <c r="Q8" s="12" t="s">
        <v>94</v>
      </c>
      <c r="R8" s="12"/>
      <c r="S8" s="163"/>
      <c r="T8" s="166"/>
    </row>
    <row r="9" spans="2:20">
      <c r="B9" s="6">
        <v>5</v>
      </c>
      <c r="C9" s="15">
        <v>33</v>
      </c>
      <c r="D9" s="143" t="s">
        <v>109</v>
      </c>
      <c r="E9" s="144" t="s">
        <v>110</v>
      </c>
      <c r="F9" s="145" t="s">
        <v>93</v>
      </c>
      <c r="G9" s="2" t="s">
        <v>111</v>
      </c>
      <c r="H9" s="3" t="s">
        <v>112</v>
      </c>
      <c r="I9" s="4" t="s">
        <v>106</v>
      </c>
      <c r="J9" s="5" t="s">
        <v>113</v>
      </c>
      <c r="K9" s="13" t="s">
        <v>114</v>
      </c>
      <c r="L9" s="170">
        <v>1950</v>
      </c>
      <c r="M9" s="10" t="s">
        <v>115</v>
      </c>
      <c r="N9" s="11" t="s">
        <v>94</v>
      </c>
      <c r="O9" s="12"/>
      <c r="P9" s="12"/>
      <c r="Q9" s="12"/>
      <c r="R9" s="12" t="s">
        <v>94</v>
      </c>
      <c r="S9" s="163"/>
      <c r="T9" s="166"/>
    </row>
    <row r="10" spans="2:20">
      <c r="B10" s="6">
        <v>6</v>
      </c>
      <c r="C10" s="15">
        <v>5</v>
      </c>
      <c r="D10" s="143" t="s">
        <v>117</v>
      </c>
      <c r="E10" s="144" t="s">
        <v>118</v>
      </c>
      <c r="F10" s="145" t="s">
        <v>93</v>
      </c>
      <c r="G10" s="2" t="s">
        <v>139</v>
      </c>
      <c r="H10" s="3" t="s">
        <v>140</v>
      </c>
      <c r="I10" s="22" t="s">
        <v>93</v>
      </c>
      <c r="J10" s="5" t="s">
        <v>119</v>
      </c>
      <c r="K10" s="13" t="s">
        <v>120</v>
      </c>
      <c r="L10" s="170">
        <v>4200</v>
      </c>
      <c r="M10" s="10" t="s">
        <v>103</v>
      </c>
      <c r="N10" s="11" t="s">
        <v>94</v>
      </c>
      <c r="O10" s="12"/>
      <c r="P10" s="12"/>
      <c r="Q10" s="12" t="s">
        <v>94</v>
      </c>
      <c r="R10" s="12"/>
      <c r="S10" s="163"/>
      <c r="T10" s="166"/>
    </row>
    <row r="11" spans="2:20">
      <c r="B11" s="6">
        <v>7</v>
      </c>
      <c r="C11" s="181">
        <v>77</v>
      </c>
      <c r="D11" s="182" t="s">
        <v>132</v>
      </c>
      <c r="E11" s="183" t="s">
        <v>133</v>
      </c>
      <c r="F11" s="184" t="s">
        <v>106</v>
      </c>
      <c r="G11" s="185" t="s">
        <v>134</v>
      </c>
      <c r="H11" s="186" t="s">
        <v>135</v>
      </c>
      <c r="I11" s="187" t="s">
        <v>93</v>
      </c>
      <c r="J11" s="188" t="s">
        <v>136</v>
      </c>
      <c r="K11" s="189" t="s">
        <v>137</v>
      </c>
      <c r="L11" s="190">
        <v>2000</v>
      </c>
      <c r="M11" s="191" t="s">
        <v>115</v>
      </c>
      <c r="N11" s="192" t="s">
        <v>94</v>
      </c>
      <c r="O11" s="193"/>
      <c r="P11" s="193"/>
      <c r="Q11" s="193"/>
      <c r="R11" s="193" t="s">
        <v>94</v>
      </c>
      <c r="S11" s="194"/>
      <c r="T11" s="195"/>
    </row>
    <row r="12" spans="2:20" ht="15" thickBot="1">
      <c r="B12" s="6"/>
      <c r="C12" s="16"/>
      <c r="D12" s="146"/>
      <c r="E12" s="147"/>
      <c r="F12" s="149"/>
      <c r="G12" s="146"/>
      <c r="H12" s="147"/>
      <c r="I12" s="148"/>
      <c r="J12" s="31"/>
      <c r="K12" s="32"/>
      <c r="L12" s="171"/>
      <c r="M12" s="33"/>
      <c r="N12" s="34"/>
      <c r="O12" s="35"/>
      <c r="P12" s="35"/>
      <c r="Q12" s="35"/>
      <c r="R12" s="35"/>
      <c r="S12" s="164"/>
      <c r="T12" s="167"/>
    </row>
  </sheetData>
  <mergeCells count="10">
    <mergeCell ref="N3:T3"/>
    <mergeCell ref="C3:C4"/>
    <mergeCell ref="D3:E4"/>
    <mergeCell ref="F3:F4"/>
    <mergeCell ref="G3:H4"/>
    <mergeCell ref="D1:M1"/>
    <mergeCell ref="K3:K4"/>
    <mergeCell ref="L3:L4"/>
    <mergeCell ref="I3:I4"/>
    <mergeCell ref="J3:J4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M19"/>
  <sheetViews>
    <sheetView tabSelected="1" workbookViewId="0">
      <selection activeCell="B1" sqref="B1:D2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4" width="14.5" bestFit="1" customWidth="1"/>
    <col min="13" max="13" width="11.83203125" customWidth="1"/>
  </cols>
  <sheetData>
    <row r="1" spans="1:13">
      <c r="A1" s="6"/>
      <c r="B1" s="254" t="s">
        <v>123</v>
      </c>
      <c r="C1" s="254"/>
      <c r="D1" s="254"/>
    </row>
    <row r="2" spans="1:13">
      <c r="A2" s="6"/>
      <c r="B2" s="254"/>
      <c r="C2" s="254"/>
      <c r="D2" s="254"/>
      <c r="E2" s="254" t="s">
        <v>61</v>
      </c>
      <c r="F2" s="254"/>
      <c r="G2" s="254"/>
      <c r="H2" s="254"/>
      <c r="I2" s="254"/>
      <c r="J2" s="254"/>
      <c r="K2" s="254"/>
      <c r="L2" s="254"/>
      <c r="M2" s="254"/>
    </row>
    <row r="3" spans="1:13">
      <c r="A3" s="6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5" thickBot="1">
      <c r="A4" s="6"/>
      <c r="C4" s="36"/>
      <c r="D4" s="37"/>
    </row>
    <row r="5" spans="1:13" ht="15" thickTop="1">
      <c r="A5" s="6"/>
      <c r="C5" s="36"/>
      <c r="D5" s="37"/>
      <c r="E5" s="264" t="s">
        <v>44</v>
      </c>
      <c r="F5" s="265"/>
      <c r="G5" s="270"/>
      <c r="H5" s="264" t="s">
        <v>43</v>
      </c>
      <c r="I5" s="265"/>
      <c r="J5" s="270"/>
      <c r="K5" s="255" t="s">
        <v>45</v>
      </c>
      <c r="L5" s="256"/>
      <c r="M5" s="257"/>
    </row>
    <row r="6" spans="1:13" ht="15" thickBot="1">
      <c r="A6" s="6"/>
      <c r="E6" s="267"/>
      <c r="F6" s="268"/>
      <c r="G6" s="271"/>
      <c r="H6" s="267"/>
      <c r="I6" s="268"/>
      <c r="J6" s="271"/>
      <c r="K6" s="258"/>
      <c r="L6" s="259"/>
      <c r="M6" s="260"/>
    </row>
    <row r="7" spans="1:13">
      <c r="A7" s="6"/>
      <c r="B7" s="243" t="s">
        <v>0</v>
      </c>
      <c r="C7" s="245" t="s">
        <v>18</v>
      </c>
      <c r="D7" s="234"/>
      <c r="E7" s="103" t="s">
        <v>25</v>
      </c>
      <c r="F7" s="104" t="s">
        <v>26</v>
      </c>
      <c r="G7" s="109" t="s">
        <v>26</v>
      </c>
      <c r="H7" s="103" t="s">
        <v>25</v>
      </c>
      <c r="I7" s="104" t="s">
        <v>26</v>
      </c>
      <c r="J7" s="109" t="s">
        <v>26</v>
      </c>
      <c r="K7" s="114" t="s">
        <v>25</v>
      </c>
      <c r="L7" s="47" t="s">
        <v>26</v>
      </c>
      <c r="M7" s="115" t="s">
        <v>26</v>
      </c>
    </row>
    <row r="8" spans="1:13" ht="15" thickBot="1">
      <c r="A8" s="6"/>
      <c r="B8" s="251"/>
      <c r="C8" s="252"/>
      <c r="D8" s="253"/>
      <c r="E8" s="106" t="s">
        <v>28</v>
      </c>
      <c r="F8" s="107" t="s">
        <v>29</v>
      </c>
      <c r="G8" s="110" t="s">
        <v>30</v>
      </c>
      <c r="H8" s="106" t="s">
        <v>28</v>
      </c>
      <c r="I8" s="107" t="s">
        <v>29</v>
      </c>
      <c r="J8" s="110" t="s">
        <v>30</v>
      </c>
      <c r="K8" s="116" t="s">
        <v>28</v>
      </c>
      <c r="L8" s="57" t="s">
        <v>29</v>
      </c>
      <c r="M8" s="117" t="s">
        <v>30</v>
      </c>
    </row>
    <row r="9" spans="1:13">
      <c r="A9" s="6">
        <v>1</v>
      </c>
      <c r="B9" s="14">
        <v>4</v>
      </c>
      <c r="C9" s="134" t="s">
        <v>104</v>
      </c>
      <c r="D9" s="135" t="s">
        <v>105</v>
      </c>
      <c r="E9" s="62">
        <f>'Etape 1'!K12</f>
        <v>0</v>
      </c>
      <c r="F9" s="63">
        <f>'Etape 1'!L12</f>
        <v>9.4606481481481097E-2</v>
      </c>
      <c r="G9" s="111">
        <f>'Etape 1'!M12</f>
        <v>2.9328703703703961E-2</v>
      </c>
      <c r="H9" s="62">
        <f>'Etape 2'!K12</f>
        <v>0</v>
      </c>
      <c r="I9" s="63">
        <f>'Etape 2'!L12</f>
        <v>0.15736111111111117</v>
      </c>
      <c r="J9" s="128">
        <f>'Etape 2'!M12</f>
        <v>4.5555555555556085E-2</v>
      </c>
      <c r="K9" s="125">
        <f t="shared" ref="K9:L11" si="0">E9+H9</f>
        <v>0</v>
      </c>
      <c r="L9" s="68">
        <f t="shared" si="0"/>
        <v>0.25196759259259227</v>
      </c>
      <c r="M9" s="119">
        <f>G9+J9+K9</f>
        <v>7.4884259259260039E-2</v>
      </c>
    </row>
    <row r="10" spans="1:13">
      <c r="A10" s="6">
        <v>2</v>
      </c>
      <c r="B10" s="24">
        <v>753</v>
      </c>
      <c r="C10" s="137" t="s">
        <v>95</v>
      </c>
      <c r="D10" s="138" t="s">
        <v>96</v>
      </c>
      <c r="E10" s="72">
        <f>'Etape 1'!K10</f>
        <v>0</v>
      </c>
      <c r="F10" s="73">
        <f>'Etape 1'!L10</f>
        <v>0.1040509259259258</v>
      </c>
      <c r="G10" s="112">
        <f>'Etape 1'!M10</f>
        <v>4.2939814814814875E-2</v>
      </c>
      <c r="H10" s="72">
        <f>'Etape 2'!K10</f>
        <v>0</v>
      </c>
      <c r="I10" s="73">
        <f>'Etape 2'!L10</f>
        <v>0.17011574074074082</v>
      </c>
      <c r="J10" s="129">
        <f>'Etape 2'!M10</f>
        <v>5.8310185185185513E-2</v>
      </c>
      <c r="K10" s="126">
        <f t="shared" si="0"/>
        <v>0</v>
      </c>
      <c r="L10" s="78">
        <f t="shared" si="0"/>
        <v>0.27416666666666661</v>
      </c>
      <c r="M10" s="121">
        <f>G10+J10+K10</f>
        <v>0.1012500000000004</v>
      </c>
    </row>
    <row r="11" spans="1:13">
      <c r="A11" s="6">
        <v>3</v>
      </c>
      <c r="B11" s="15">
        <v>8</v>
      </c>
      <c r="C11" s="143" t="s">
        <v>117</v>
      </c>
      <c r="D11" s="144" t="s">
        <v>118</v>
      </c>
      <c r="E11" s="72">
        <f>'Etape 1'!K14</f>
        <v>0.375</v>
      </c>
      <c r="F11" s="73">
        <f>'Etape 1'!L14</f>
        <v>0.10770833333333329</v>
      </c>
      <c r="G11" s="112">
        <f>'Etape 1'!M14</f>
        <v>0.4660416666666668</v>
      </c>
      <c r="H11" s="72">
        <f>'Etape 2'!K14</f>
        <v>0</v>
      </c>
      <c r="I11" s="73">
        <f>'Etape 2'!L14</f>
        <v>0.21056712962962948</v>
      </c>
      <c r="J11" s="129">
        <f>'Etape 2'!M14</f>
        <v>9.876157407407464E-2</v>
      </c>
      <c r="K11" s="126">
        <f t="shared" si="0"/>
        <v>0.375</v>
      </c>
      <c r="L11" s="78">
        <f t="shared" si="0"/>
        <v>0.31827546296296277</v>
      </c>
      <c r="M11" s="121">
        <f>G11+J11+K11</f>
        <v>0.9398032407407414</v>
      </c>
    </row>
    <row r="12" spans="1:13">
      <c r="A12" s="6"/>
      <c r="B12" s="15">
        <v>25</v>
      </c>
      <c r="C12" s="216" t="s">
        <v>124</v>
      </c>
      <c r="D12" s="217" t="s">
        <v>125</v>
      </c>
      <c r="E12" s="72">
        <f>'Etape 1'!K9</f>
        <v>0.125</v>
      </c>
      <c r="F12" s="73">
        <f>'Etape 1'!L9</f>
        <v>0.12406249999999963</v>
      </c>
      <c r="G12" s="112">
        <f>'Etape 1'!M9</f>
        <v>0.18378472222222245</v>
      </c>
      <c r="H12" s="72" t="str">
        <f>'Etape 2'!K9</f>
        <v>Abandon</v>
      </c>
      <c r="I12" s="73" t="str">
        <f>'Etape 2'!L9</f>
        <v>Abandon</v>
      </c>
      <c r="J12" s="129" t="str">
        <f>'Etape 2'!M9</f>
        <v>Abandon</v>
      </c>
      <c r="K12" s="126" t="s">
        <v>142</v>
      </c>
      <c r="L12" s="78" t="s">
        <v>142</v>
      </c>
      <c r="M12" s="121" t="s">
        <v>142</v>
      </c>
    </row>
    <row r="13" spans="1:13">
      <c r="A13" s="6"/>
      <c r="B13" s="15">
        <v>3</v>
      </c>
      <c r="C13" s="143" t="s">
        <v>99</v>
      </c>
      <c r="D13" s="144" t="s">
        <v>100</v>
      </c>
      <c r="E13" s="72" t="str">
        <f>'Etape 1'!K11</f>
        <v>Abandon</v>
      </c>
      <c r="F13" s="73" t="str">
        <f>'Etape 1'!L11</f>
        <v>Abandon</v>
      </c>
      <c r="G13" s="112" t="str">
        <f>'Etape 1'!M11</f>
        <v>Abandon</v>
      </c>
      <c r="H13" s="72" t="str">
        <f>'Etape 2'!K11</f>
        <v>Abandon</v>
      </c>
      <c r="I13" s="73" t="str">
        <f>'Etape 2'!L11</f>
        <v>Abandon</v>
      </c>
      <c r="J13" s="129" t="str">
        <f>'Etape 2'!M11</f>
        <v>Abandon</v>
      </c>
      <c r="K13" s="126" t="s">
        <v>142</v>
      </c>
      <c r="L13" s="78" t="s">
        <v>142</v>
      </c>
      <c r="M13" s="121" t="s">
        <v>142</v>
      </c>
    </row>
    <row r="14" spans="1:13">
      <c r="A14" s="6"/>
      <c r="B14" s="15">
        <v>33</v>
      </c>
      <c r="C14" s="143" t="s">
        <v>109</v>
      </c>
      <c r="D14" s="144" t="s">
        <v>110</v>
      </c>
      <c r="E14" s="72">
        <f>'Etape 1'!K13</f>
        <v>0.5</v>
      </c>
      <c r="F14" s="73">
        <f>'Etape 1'!L13</f>
        <v>8.7928240740740682E-2</v>
      </c>
      <c r="G14" s="112">
        <f>'Etape 1'!M13</f>
        <v>0.63653935185185184</v>
      </c>
      <c r="H14" s="72" t="str">
        <f>'Etape 2'!K13</f>
        <v>Abandon</v>
      </c>
      <c r="I14" s="73" t="str">
        <f>'Etape 2'!L13</f>
        <v>Abandon</v>
      </c>
      <c r="J14" s="129" t="str">
        <f>'Etape 2'!M13</f>
        <v>Abandon</v>
      </c>
      <c r="K14" s="126" t="s">
        <v>142</v>
      </c>
      <c r="L14" s="78" t="s">
        <v>142</v>
      </c>
      <c r="M14" s="121" t="s">
        <v>142</v>
      </c>
    </row>
    <row r="15" spans="1:13">
      <c r="A15" s="6"/>
      <c r="B15" s="181">
        <v>77</v>
      </c>
      <c r="C15" s="182" t="s">
        <v>132</v>
      </c>
      <c r="D15" s="183" t="s">
        <v>133</v>
      </c>
      <c r="E15" s="72">
        <f>'Etape 1'!K15</f>
        <v>0</v>
      </c>
      <c r="F15" s="73">
        <f>'Etape 1'!L15</f>
        <v>0.1059374999999998</v>
      </c>
      <c r="G15" s="112">
        <f>'Etape 1'!M15</f>
        <v>4.0659722222222562E-2</v>
      </c>
      <c r="H15" s="72" t="str">
        <f>'Etape 2'!K15</f>
        <v>Abandon</v>
      </c>
      <c r="I15" s="73" t="str">
        <f>'Etape 2'!L15</f>
        <v>Abandon</v>
      </c>
      <c r="J15" s="129" t="str">
        <f>'Etape 2'!M15</f>
        <v>Abandon</v>
      </c>
      <c r="K15" s="126" t="s">
        <v>142</v>
      </c>
      <c r="L15" s="78" t="s">
        <v>142</v>
      </c>
      <c r="M15" s="121" t="s">
        <v>142</v>
      </c>
    </row>
    <row r="16" spans="1:13" ht="15" thickBot="1">
      <c r="A16" s="6"/>
      <c r="B16" s="88"/>
      <c r="C16" s="89"/>
      <c r="D16" s="90"/>
      <c r="E16" s="86"/>
      <c r="F16" s="82"/>
      <c r="G16" s="113"/>
      <c r="H16" s="86"/>
      <c r="I16" s="82"/>
      <c r="J16" s="113"/>
      <c r="K16" s="127"/>
      <c r="L16" s="123"/>
      <c r="M16" s="124"/>
    </row>
    <row r="19" spans="3:13">
      <c r="C19" t="s">
        <v>47</v>
      </c>
      <c r="M19" t="s">
        <v>48</v>
      </c>
    </row>
  </sheetData>
  <sortState ref="B9:M15">
    <sortCondition ref="M9:M15"/>
  </sortState>
  <mergeCells count="7">
    <mergeCell ref="B7:B8"/>
    <mergeCell ref="C7:D8"/>
    <mergeCell ref="B1:D2"/>
    <mergeCell ref="E2:M3"/>
    <mergeCell ref="E5:G6"/>
    <mergeCell ref="H5:J6"/>
    <mergeCell ref="K5:M6"/>
  </mergeCells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T13"/>
  <sheetViews>
    <sheetView workbookViewId="0"/>
  </sheetViews>
  <sheetFormatPr baseColWidth="10" defaultRowHeight="14" x14ac:dyDescent="0"/>
  <cols>
    <col min="1" max="1" width="3.6640625" customWidth="1"/>
    <col min="2" max="2" width="4.5" customWidth="1"/>
    <col min="3" max="3" width="24.1640625" bestFit="1" customWidth="1"/>
    <col min="4" max="4" width="14.5" bestFit="1" customWidth="1"/>
    <col min="5" max="5" width="17.5" bestFit="1" customWidth="1"/>
    <col min="6" max="6" width="11.83203125" bestFit="1" customWidth="1"/>
    <col min="7" max="7" width="14.5" customWidth="1"/>
    <col min="8" max="8" width="16.5" bestFit="1" customWidth="1"/>
    <col min="9" max="9" width="5.33203125" bestFit="1" customWidth="1"/>
    <col min="10" max="16" width="3.33203125" customWidth="1"/>
    <col min="19" max="19" width="11.83203125" customWidth="1"/>
    <col min="20" max="20" width="28.5" customWidth="1"/>
  </cols>
  <sheetData>
    <row r="1" spans="1:20">
      <c r="B1" s="272" t="s">
        <v>123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20" ht="18.75" customHeight="1"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20" ht="21.75" customHeight="1">
      <c r="A3" s="6"/>
      <c r="B3" s="230" t="s">
        <v>56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20" ht="15" thickBot="1">
      <c r="Q4" s="130"/>
      <c r="R4" s="130"/>
      <c r="S4" s="130"/>
    </row>
    <row r="5" spans="1:20" ht="15.75" customHeight="1" thickBot="1">
      <c r="A5" s="6"/>
      <c r="B5" s="243" t="s">
        <v>51</v>
      </c>
      <c r="C5" s="245" t="s">
        <v>1</v>
      </c>
      <c r="D5" s="246"/>
      <c r="E5" s="245" t="s">
        <v>14</v>
      </c>
      <c r="F5" s="246"/>
      <c r="G5" s="238" t="s">
        <v>3</v>
      </c>
      <c r="H5" s="249" t="s">
        <v>4</v>
      </c>
      <c r="I5" s="279" t="s">
        <v>10</v>
      </c>
      <c r="J5" s="240" t="s">
        <v>6</v>
      </c>
      <c r="K5" s="241"/>
      <c r="L5" s="241"/>
      <c r="M5" s="241"/>
      <c r="N5" s="241"/>
      <c r="O5" s="241"/>
      <c r="P5" s="242"/>
      <c r="Q5" s="273" t="s">
        <v>52</v>
      </c>
      <c r="R5" s="275" t="s">
        <v>54</v>
      </c>
      <c r="S5" s="277" t="s">
        <v>53</v>
      </c>
    </row>
    <row r="6" spans="1:20" ht="69" thickBot="1">
      <c r="A6" s="6"/>
      <c r="B6" s="244"/>
      <c r="C6" s="247"/>
      <c r="D6" s="248"/>
      <c r="E6" s="247"/>
      <c r="F6" s="248"/>
      <c r="G6" s="239"/>
      <c r="H6" s="250"/>
      <c r="I6" s="280"/>
      <c r="J6" s="157" t="s">
        <v>7</v>
      </c>
      <c r="K6" s="158" t="s">
        <v>8</v>
      </c>
      <c r="L6" s="158" t="s">
        <v>9</v>
      </c>
      <c r="M6" s="158" t="s">
        <v>11</v>
      </c>
      <c r="N6" s="158" t="s">
        <v>12</v>
      </c>
      <c r="O6" s="159" t="s">
        <v>13</v>
      </c>
      <c r="P6" s="168" t="s">
        <v>91</v>
      </c>
      <c r="Q6" s="274"/>
      <c r="R6" s="276"/>
      <c r="S6" s="278"/>
    </row>
    <row r="7" spans="1:20">
      <c r="A7" s="18">
        <v>1</v>
      </c>
      <c r="B7" s="14">
        <v>4</v>
      </c>
      <c r="C7" s="134" t="s">
        <v>104</v>
      </c>
      <c r="D7" s="135" t="s">
        <v>105</v>
      </c>
      <c r="E7" s="218" t="s">
        <v>131</v>
      </c>
      <c r="F7" s="219" t="s">
        <v>130</v>
      </c>
      <c r="G7" s="19" t="s">
        <v>97</v>
      </c>
      <c r="H7" s="220" t="s">
        <v>107</v>
      </c>
      <c r="I7" s="222" t="s">
        <v>108</v>
      </c>
      <c r="J7" s="8" t="s">
        <v>94</v>
      </c>
      <c r="K7" s="9"/>
      <c r="L7" s="9" t="s">
        <v>94</v>
      </c>
      <c r="M7" s="9" t="s">
        <v>94</v>
      </c>
      <c r="N7" s="9"/>
      <c r="O7" s="161"/>
      <c r="P7" s="165"/>
      <c r="Q7" s="224">
        <f>'Etapes 1, 2'!K12</f>
        <v>0</v>
      </c>
      <c r="R7" s="225">
        <f>'Etapes 1, 2'!L12</f>
        <v>0.25196759259259227</v>
      </c>
      <c r="S7" s="226">
        <f>'Etapes 1, 2'!M12</f>
        <v>7.4884259259260039E-2</v>
      </c>
      <c r="T7" s="227" t="s">
        <v>143</v>
      </c>
    </row>
    <row r="8" spans="1:20">
      <c r="A8" s="150">
        <v>2</v>
      </c>
      <c r="B8" s="24">
        <v>753</v>
      </c>
      <c r="C8" s="137" t="s">
        <v>95</v>
      </c>
      <c r="D8" s="138" t="s">
        <v>96</v>
      </c>
      <c r="E8" s="140" t="s">
        <v>121</v>
      </c>
      <c r="F8" s="141" t="s">
        <v>122</v>
      </c>
      <c r="G8" s="25" t="s">
        <v>97</v>
      </c>
      <c r="H8" s="26" t="s">
        <v>98</v>
      </c>
      <c r="I8" s="27" t="s">
        <v>103</v>
      </c>
      <c r="J8" s="28" t="s">
        <v>94</v>
      </c>
      <c r="K8" s="29"/>
      <c r="L8" s="29"/>
      <c r="M8" s="29" t="s">
        <v>94</v>
      </c>
      <c r="N8" s="29"/>
      <c r="O8" s="162"/>
      <c r="P8" s="166"/>
      <c r="Q8" s="151">
        <f>'Etapes 1, 2'!K10</f>
        <v>0</v>
      </c>
      <c r="R8" s="152">
        <f>'Etapes 1, 2'!L10</f>
        <v>0.27416666666666661</v>
      </c>
      <c r="S8" s="153">
        <f>'Etapes 1, 2'!M10</f>
        <v>0.1012500000000004</v>
      </c>
      <c r="T8" s="228" t="s">
        <v>144</v>
      </c>
    </row>
    <row r="9" spans="1:20">
      <c r="A9" s="154">
        <v>3</v>
      </c>
      <c r="B9" s="15">
        <v>8</v>
      </c>
      <c r="C9" s="143" t="s">
        <v>117</v>
      </c>
      <c r="D9" s="144" t="s">
        <v>118</v>
      </c>
      <c r="E9" s="2" t="s">
        <v>139</v>
      </c>
      <c r="F9" s="3" t="s">
        <v>140</v>
      </c>
      <c r="G9" s="5" t="s">
        <v>119</v>
      </c>
      <c r="H9" s="13" t="s">
        <v>120</v>
      </c>
      <c r="I9" s="10" t="s">
        <v>103</v>
      </c>
      <c r="J9" s="11" t="s">
        <v>94</v>
      </c>
      <c r="K9" s="12"/>
      <c r="L9" s="12"/>
      <c r="M9" s="12" t="s">
        <v>94</v>
      </c>
      <c r="N9" s="12"/>
      <c r="O9" s="163"/>
      <c r="P9" s="166"/>
      <c r="Q9" s="151">
        <f>'Etapes 1, 2'!K14</f>
        <v>0.375</v>
      </c>
      <c r="R9" s="152">
        <f>'Etapes 1, 2'!L14</f>
        <v>0.31827546296296277</v>
      </c>
      <c r="S9" s="153">
        <f>'Etapes 1, 2'!M14</f>
        <v>0.9398032407407414</v>
      </c>
      <c r="T9" s="228" t="s">
        <v>55</v>
      </c>
    </row>
    <row r="10" spans="1:20">
      <c r="A10" s="154"/>
      <c r="B10" s="15">
        <v>25</v>
      </c>
      <c r="C10" s="216" t="s">
        <v>124</v>
      </c>
      <c r="D10" s="217" t="s">
        <v>125</v>
      </c>
      <c r="E10" s="143" t="s">
        <v>126</v>
      </c>
      <c r="F10" s="144" t="s">
        <v>127</v>
      </c>
      <c r="G10" s="5" t="s">
        <v>138</v>
      </c>
      <c r="H10" s="13" t="s">
        <v>128</v>
      </c>
      <c r="I10" s="221" t="s">
        <v>129</v>
      </c>
      <c r="J10" s="11" t="s">
        <v>94</v>
      </c>
      <c r="K10" s="12"/>
      <c r="L10" s="12"/>
      <c r="M10" s="12"/>
      <c r="N10" s="12" t="s">
        <v>94</v>
      </c>
      <c r="O10" s="163"/>
      <c r="P10" s="166"/>
      <c r="Q10" s="223" t="str">
        <f>'Etapes 1, 2'!K9</f>
        <v>Abandon</v>
      </c>
      <c r="R10" s="78" t="str">
        <f>'Etapes 1, 2'!L9</f>
        <v>Abandon</v>
      </c>
      <c r="S10" s="121" t="s">
        <v>142</v>
      </c>
      <c r="T10" s="155"/>
    </row>
    <row r="11" spans="1:20">
      <c r="A11" s="154"/>
      <c r="B11" s="15">
        <v>3</v>
      </c>
      <c r="C11" s="143" t="s">
        <v>99</v>
      </c>
      <c r="D11" s="144" t="s">
        <v>100</v>
      </c>
      <c r="E11" s="172"/>
      <c r="F11" s="173"/>
      <c r="G11" s="5" t="s">
        <v>116</v>
      </c>
      <c r="H11" s="13" t="s">
        <v>101</v>
      </c>
      <c r="I11" s="10" t="s">
        <v>102</v>
      </c>
      <c r="J11" s="11" t="s">
        <v>94</v>
      </c>
      <c r="K11" s="12"/>
      <c r="L11" s="12"/>
      <c r="M11" s="12"/>
      <c r="N11" s="12" t="s">
        <v>94</v>
      </c>
      <c r="O11" s="163" t="s">
        <v>94</v>
      </c>
      <c r="P11" s="166"/>
      <c r="Q11" s="151" t="str">
        <f>'Etapes 1, 2'!K11</f>
        <v>Abandon</v>
      </c>
      <c r="R11" s="152" t="str">
        <f>'Etapes 1, 2'!L11</f>
        <v>Abandon</v>
      </c>
      <c r="S11" s="153" t="s">
        <v>142</v>
      </c>
      <c r="T11" s="155"/>
    </row>
    <row r="12" spans="1:20">
      <c r="A12" s="154"/>
      <c r="B12" s="15">
        <v>33</v>
      </c>
      <c r="C12" s="143" t="s">
        <v>109</v>
      </c>
      <c r="D12" s="144" t="s">
        <v>110</v>
      </c>
      <c r="E12" s="2" t="s">
        <v>111</v>
      </c>
      <c r="F12" s="3" t="s">
        <v>112</v>
      </c>
      <c r="G12" s="5" t="s">
        <v>113</v>
      </c>
      <c r="H12" s="13" t="s">
        <v>114</v>
      </c>
      <c r="I12" s="10" t="s">
        <v>115</v>
      </c>
      <c r="J12" s="11" t="s">
        <v>94</v>
      </c>
      <c r="K12" s="12"/>
      <c r="L12" s="12"/>
      <c r="M12" s="12"/>
      <c r="N12" s="12" t="s">
        <v>94</v>
      </c>
      <c r="O12" s="163"/>
      <c r="P12" s="166"/>
      <c r="Q12" s="151" t="str">
        <f>'Etapes 1, 2'!K13</f>
        <v>Abandon</v>
      </c>
      <c r="R12" s="152" t="str">
        <f>'Etapes 1, 2'!L13</f>
        <v>Abandon</v>
      </c>
      <c r="S12" s="153" t="s">
        <v>142</v>
      </c>
      <c r="T12" s="155"/>
    </row>
    <row r="13" spans="1:20" ht="15" thickBot="1">
      <c r="A13" s="154"/>
      <c r="B13" s="16">
        <v>77</v>
      </c>
      <c r="C13" s="146" t="s">
        <v>132</v>
      </c>
      <c r="D13" s="147" t="s">
        <v>133</v>
      </c>
      <c r="E13" s="176" t="s">
        <v>134</v>
      </c>
      <c r="F13" s="177" t="s">
        <v>135</v>
      </c>
      <c r="G13" s="200" t="s">
        <v>136</v>
      </c>
      <c r="H13" s="201" t="s">
        <v>137</v>
      </c>
      <c r="I13" s="202" t="s">
        <v>115</v>
      </c>
      <c r="J13" s="203" t="s">
        <v>94</v>
      </c>
      <c r="K13" s="204"/>
      <c r="L13" s="204"/>
      <c r="M13" s="204"/>
      <c r="N13" s="204" t="s">
        <v>94</v>
      </c>
      <c r="O13" s="205"/>
      <c r="P13" s="206"/>
      <c r="Q13" s="178" t="s">
        <v>142</v>
      </c>
      <c r="R13" s="179" t="s">
        <v>142</v>
      </c>
      <c r="S13" s="180" t="s">
        <v>142</v>
      </c>
      <c r="T13" s="155"/>
    </row>
  </sheetData>
  <sortState ref="B7:S13">
    <sortCondition ref="S7:S13"/>
  </sortState>
  <mergeCells count="12">
    <mergeCell ref="B1:S2"/>
    <mergeCell ref="B3:S3"/>
    <mergeCell ref="Q5:Q6"/>
    <mergeCell ref="R5:R6"/>
    <mergeCell ref="S5:S6"/>
    <mergeCell ref="B5:B6"/>
    <mergeCell ref="C5:D6"/>
    <mergeCell ref="J5:P5"/>
    <mergeCell ref="E5:F6"/>
    <mergeCell ref="G5:G6"/>
    <mergeCell ref="H5:H6"/>
    <mergeCell ref="I5:I6"/>
  </mergeCells>
  <printOptions horizontalCentered="1" verticalCentered="1"/>
  <pageMargins left="0" right="0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AY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4" width="14.5" bestFit="1" customWidth="1"/>
    <col min="5" max="7" width="9" customWidth="1"/>
    <col min="8" max="8" width="10.5" customWidth="1"/>
    <col min="9" max="9" width="9" customWidth="1"/>
    <col min="10" max="10" width="10.5" customWidth="1"/>
    <col min="11" max="15" width="9" customWidth="1"/>
    <col min="16" max="16" width="10.33203125" customWidth="1"/>
    <col min="17" max="17" width="9" customWidth="1"/>
    <col min="18" max="18" width="10" customWidth="1"/>
    <col min="19" max="20" width="9" customWidth="1"/>
    <col min="21" max="21" width="10" bestFit="1" customWidth="1"/>
    <col min="22" max="23" width="9" customWidth="1"/>
    <col min="25" max="48" width="0" hidden="1" customWidth="1"/>
  </cols>
  <sheetData>
    <row r="1" spans="1:51">
      <c r="A1" s="6"/>
      <c r="B1" s="254" t="s">
        <v>123</v>
      </c>
      <c r="C1" s="254"/>
      <c r="D1" s="254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51">
      <c r="A2" s="6"/>
      <c r="B2" s="254"/>
      <c r="C2" s="254"/>
      <c r="D2" s="254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51">
      <c r="A3" s="6"/>
    </row>
    <row r="4" spans="1:51">
      <c r="A4" s="6"/>
      <c r="C4" s="36" t="s">
        <v>16</v>
      </c>
      <c r="D4" s="37">
        <v>6.25E-2</v>
      </c>
      <c r="E4" s="38"/>
    </row>
    <row r="5" spans="1:51">
      <c r="A5" s="6"/>
      <c r="C5" s="36" t="s">
        <v>17</v>
      </c>
      <c r="D5" s="37">
        <v>4.1666666666666664E-2</v>
      </c>
      <c r="H5" s="39"/>
      <c r="U5" s="38"/>
    </row>
    <row r="6" spans="1:51" ht="15" thickBot="1">
      <c r="A6" s="6"/>
      <c r="H6" s="39"/>
      <c r="U6" s="38"/>
      <c r="V6" s="40"/>
    </row>
    <row r="7" spans="1:51" ht="15" thickBot="1">
      <c r="A7" s="6"/>
      <c r="B7" s="243" t="s">
        <v>0</v>
      </c>
      <c r="C7" s="245" t="s">
        <v>18</v>
      </c>
      <c r="D7" s="234"/>
      <c r="E7" s="91" t="s">
        <v>19</v>
      </c>
      <c r="F7" s="41" t="s">
        <v>63</v>
      </c>
      <c r="G7" s="92" t="s">
        <v>20</v>
      </c>
      <c r="H7" s="42" t="s">
        <v>64</v>
      </c>
      <c r="I7" s="93" t="s">
        <v>20</v>
      </c>
      <c r="J7" s="43" t="s">
        <v>64</v>
      </c>
      <c r="K7" s="94" t="s">
        <v>21</v>
      </c>
      <c r="L7" s="44" t="s">
        <v>65</v>
      </c>
      <c r="M7" s="91" t="s">
        <v>21</v>
      </c>
      <c r="N7" s="41" t="s">
        <v>65</v>
      </c>
      <c r="O7" s="92" t="s">
        <v>22</v>
      </c>
      <c r="P7" s="45" t="s">
        <v>66</v>
      </c>
      <c r="Q7" s="93" t="s">
        <v>22</v>
      </c>
      <c r="R7" s="43" t="s">
        <v>66</v>
      </c>
      <c r="S7" s="94" t="s">
        <v>23</v>
      </c>
      <c r="T7" s="44" t="s">
        <v>68</v>
      </c>
      <c r="U7" s="93" t="s">
        <v>23</v>
      </c>
      <c r="V7" s="43" t="s">
        <v>68</v>
      </c>
      <c r="W7" s="94" t="s">
        <v>24</v>
      </c>
      <c r="X7" s="44" t="s">
        <v>68</v>
      </c>
      <c r="Y7" s="93" t="s">
        <v>24</v>
      </c>
      <c r="Z7" s="43" t="s">
        <v>68</v>
      </c>
      <c r="AA7" s="94" t="s">
        <v>32</v>
      </c>
      <c r="AB7" s="44" t="s">
        <v>63</v>
      </c>
      <c r="AC7" s="91" t="s">
        <v>32</v>
      </c>
      <c r="AD7" s="41" t="s">
        <v>63</v>
      </c>
      <c r="AE7" s="92" t="s">
        <v>62</v>
      </c>
      <c r="AF7" s="42" t="s">
        <v>64</v>
      </c>
      <c r="AG7" s="93" t="s">
        <v>62</v>
      </c>
      <c r="AH7" s="43" t="s">
        <v>64</v>
      </c>
      <c r="AI7" s="94" t="s">
        <v>33</v>
      </c>
      <c r="AJ7" s="44" t="s">
        <v>65</v>
      </c>
      <c r="AK7" s="91" t="s">
        <v>33</v>
      </c>
      <c r="AL7" s="41" t="s">
        <v>65</v>
      </c>
      <c r="AM7" s="92" t="s">
        <v>35</v>
      </c>
      <c r="AN7" s="45" t="s">
        <v>66</v>
      </c>
      <c r="AO7" s="93" t="s">
        <v>35</v>
      </c>
      <c r="AP7" s="43" t="s">
        <v>67</v>
      </c>
      <c r="AQ7" s="94" t="s">
        <v>36</v>
      </c>
      <c r="AR7" s="44" t="s">
        <v>68</v>
      </c>
      <c r="AS7" s="93" t="s">
        <v>36</v>
      </c>
      <c r="AT7" s="43" t="s">
        <v>68</v>
      </c>
      <c r="AU7" s="94" t="s">
        <v>37</v>
      </c>
      <c r="AV7" s="44" t="s">
        <v>69</v>
      </c>
      <c r="AW7" s="46" t="s">
        <v>25</v>
      </c>
      <c r="AX7" s="47" t="s">
        <v>26</v>
      </c>
      <c r="AY7" s="48" t="s">
        <v>26</v>
      </c>
    </row>
    <row r="8" spans="1:51" ht="15" thickBot="1">
      <c r="A8" s="6"/>
      <c r="B8" s="251"/>
      <c r="C8" s="252"/>
      <c r="D8" s="253"/>
      <c r="E8" s="49" t="s">
        <v>19</v>
      </c>
      <c r="F8" s="50" t="s">
        <v>20</v>
      </c>
      <c r="G8" s="50">
        <v>8.3333333333333332E-3</v>
      </c>
      <c r="H8" s="51" t="s">
        <v>27</v>
      </c>
      <c r="I8" s="52" t="s">
        <v>20</v>
      </c>
      <c r="J8" s="53" t="s">
        <v>21</v>
      </c>
      <c r="K8" s="54">
        <v>3.472222222222222E-3</v>
      </c>
      <c r="L8" s="55" t="s">
        <v>27</v>
      </c>
      <c r="M8" s="49" t="s">
        <v>21</v>
      </c>
      <c r="N8" s="50" t="s">
        <v>22</v>
      </c>
      <c r="O8" s="50">
        <v>6.9444444444444441E-3</v>
      </c>
      <c r="P8" s="51" t="s">
        <v>27</v>
      </c>
      <c r="Q8" s="52" t="s">
        <v>22</v>
      </c>
      <c r="R8" s="53" t="s">
        <v>23</v>
      </c>
      <c r="S8" s="54">
        <v>3.472222222222222E-3</v>
      </c>
      <c r="T8" s="101" t="s">
        <v>27</v>
      </c>
      <c r="U8" s="52" t="s">
        <v>22</v>
      </c>
      <c r="V8" s="53" t="s">
        <v>23</v>
      </c>
      <c r="W8" s="54">
        <v>1.7361111111111112E-2</v>
      </c>
      <c r="X8" s="101" t="s">
        <v>27</v>
      </c>
      <c r="Y8" s="52" t="s">
        <v>24</v>
      </c>
      <c r="Z8" s="53" t="s">
        <v>32</v>
      </c>
      <c r="AA8" s="54"/>
      <c r="AB8" s="101" t="s">
        <v>27</v>
      </c>
      <c r="AC8" s="49" t="s">
        <v>32</v>
      </c>
      <c r="AD8" s="50" t="s">
        <v>62</v>
      </c>
      <c r="AE8" s="50"/>
      <c r="AF8" s="51" t="s">
        <v>27</v>
      </c>
      <c r="AG8" s="52" t="s">
        <v>62</v>
      </c>
      <c r="AH8" s="53" t="s">
        <v>33</v>
      </c>
      <c r="AI8" s="54"/>
      <c r="AJ8" s="55" t="s">
        <v>27</v>
      </c>
      <c r="AK8" s="49" t="s">
        <v>33</v>
      </c>
      <c r="AL8" s="50" t="s">
        <v>35</v>
      </c>
      <c r="AM8" s="50"/>
      <c r="AN8" s="51" t="s">
        <v>27</v>
      </c>
      <c r="AO8" s="52" t="s">
        <v>35</v>
      </c>
      <c r="AP8" s="53" t="s">
        <v>36</v>
      </c>
      <c r="AQ8" s="54"/>
      <c r="AR8" s="101" t="s">
        <v>27</v>
      </c>
      <c r="AS8" s="52" t="s">
        <v>35</v>
      </c>
      <c r="AT8" s="53" t="s">
        <v>36</v>
      </c>
      <c r="AU8" s="54"/>
      <c r="AV8" s="101" t="s">
        <v>27</v>
      </c>
      <c r="AW8" s="56" t="s">
        <v>28</v>
      </c>
      <c r="AX8" s="57" t="s">
        <v>29</v>
      </c>
      <c r="AY8" s="58" t="s">
        <v>30</v>
      </c>
    </row>
    <row r="9" spans="1:51">
      <c r="A9" s="6">
        <v>1</v>
      </c>
      <c r="B9" s="14">
        <v>25</v>
      </c>
      <c r="C9" s="131" t="s">
        <v>124</v>
      </c>
      <c r="D9" s="132" t="s">
        <v>125</v>
      </c>
      <c r="E9" s="62">
        <v>0.65416666666666667</v>
      </c>
      <c r="F9" s="63">
        <v>0.67218750000000005</v>
      </c>
      <c r="G9" s="63">
        <f t="shared" ref="G9:G14" si="0">+F9-E9</f>
        <v>1.8020833333333375E-2</v>
      </c>
      <c r="H9" s="64">
        <f t="shared" ref="H9:H14" si="1">+ABS(G9-$G$8)</f>
        <v>9.6875000000000416E-3</v>
      </c>
      <c r="I9" s="65">
        <v>0.67152777777777783</v>
      </c>
      <c r="J9" s="66">
        <v>0.67499999999999993</v>
      </c>
      <c r="K9" s="60">
        <f t="shared" ref="K9:K14" si="2">+J9-I9</f>
        <v>3.4722222222220989E-3</v>
      </c>
      <c r="L9" s="61">
        <f t="shared" ref="L9:L13" si="3">+ABS(K9-$K$8)</f>
        <v>1.231653667943533E-16</v>
      </c>
      <c r="M9" s="62">
        <v>0.67986111111111114</v>
      </c>
      <c r="N9" s="63">
        <v>0.69533564814814808</v>
      </c>
      <c r="O9" s="63">
        <f t="shared" ref="O9:O14" si="4">+N9-M9</f>
        <v>1.547453703703694E-2</v>
      </c>
      <c r="P9" s="64">
        <f t="shared" ref="P9:P14" si="5">+ABS(O9-$O$8)</f>
        <v>8.5300925925924954E-3</v>
      </c>
      <c r="Q9" s="59">
        <v>0.69513888888888886</v>
      </c>
      <c r="R9" s="60">
        <v>0.69861111111111107</v>
      </c>
      <c r="S9" s="60">
        <f t="shared" ref="S9:S14" si="6">+R9-Q9</f>
        <v>3.4722222222222099E-3</v>
      </c>
      <c r="T9" s="61">
        <f t="shared" ref="T9:T14" si="7">+ABS(S9-$S$8)</f>
        <v>1.214306433183765E-17</v>
      </c>
      <c r="U9" s="59">
        <v>0.69861111111111107</v>
      </c>
      <c r="V9" s="60">
        <v>0.71597222222222223</v>
      </c>
      <c r="W9" s="60">
        <f t="shared" ref="W9:W14" si="8">+V9-U9</f>
        <v>1.736111111111116E-2</v>
      </c>
      <c r="X9" s="61">
        <f t="shared" ref="X9:X14" si="9">+ABS(W9-$W$8)</f>
        <v>4.8572257327350599E-17</v>
      </c>
      <c r="Y9" s="59"/>
      <c r="Z9" s="60"/>
      <c r="AA9" s="60">
        <f t="shared" ref="AA9:AA14" si="10">+Z9-Y9</f>
        <v>0</v>
      </c>
      <c r="AB9" s="61">
        <f t="shared" ref="AB9:AB14" si="11">+ABS(AA9-$AA$8)</f>
        <v>0</v>
      </c>
      <c r="AC9" s="62"/>
      <c r="AD9" s="63"/>
      <c r="AE9" s="63">
        <f t="shared" ref="AE9:AE14" si="12">+AD9-AC9</f>
        <v>0</v>
      </c>
      <c r="AF9" s="64">
        <f t="shared" ref="AF9:AF14" si="13">+ABS(AE9-$AE$8)</f>
        <v>0</v>
      </c>
      <c r="AG9" s="65"/>
      <c r="AH9" s="66"/>
      <c r="AI9" s="60">
        <f t="shared" ref="AI9:AI14" si="14">+AH9-AG9</f>
        <v>0</v>
      </c>
      <c r="AJ9" s="61">
        <f t="shared" ref="AJ9:AJ14" si="15">+ABS(AI9-$AI$8)</f>
        <v>0</v>
      </c>
      <c r="AK9" s="62"/>
      <c r="AL9" s="63"/>
      <c r="AM9" s="63">
        <f t="shared" ref="AM9:AM14" si="16">+AL9-AK9</f>
        <v>0</v>
      </c>
      <c r="AN9" s="64">
        <f t="shared" ref="AN9:AN14" si="17">+ABS(AM9-$AM$8)</f>
        <v>0</v>
      </c>
      <c r="AO9" s="59"/>
      <c r="AP9" s="60"/>
      <c r="AQ9" s="60">
        <f t="shared" ref="AQ9:AQ14" si="18">+AP9-AO9</f>
        <v>0</v>
      </c>
      <c r="AR9" s="61">
        <f t="shared" ref="AR9:AR14" si="19">+ABS(AQ9-$AQ$8)</f>
        <v>0</v>
      </c>
      <c r="AS9" s="59"/>
      <c r="AT9" s="60"/>
      <c r="AU9" s="60">
        <f t="shared" ref="AU9:AU14" si="20">+AT9-AS9</f>
        <v>0</v>
      </c>
      <c r="AV9" s="61">
        <f t="shared" ref="AV9:AV14" si="21">+ABS(AU9-$AU$8)</f>
        <v>0</v>
      </c>
      <c r="AW9" s="212"/>
      <c r="AX9" s="68">
        <f t="shared" ref="AX9:AX14" si="22">G9+K9+O9+S9+W9+AA9+AE9+AI9+AM9+AQ9+AU9</f>
        <v>5.7800925925925783E-2</v>
      </c>
      <c r="AY9" s="68">
        <f>H9+L9+P9+T9+X9+AB9+AF9+AJ9+AN9+AR9+AV9+AW9</f>
        <v>1.8217592592592723E-2</v>
      </c>
    </row>
    <row r="10" spans="1:51">
      <c r="A10" s="6">
        <v>2</v>
      </c>
      <c r="B10" s="24">
        <v>753</v>
      </c>
      <c r="C10" s="137" t="s">
        <v>95</v>
      </c>
      <c r="D10" s="138" t="s">
        <v>96</v>
      </c>
      <c r="E10" s="72">
        <v>0.64722222222222225</v>
      </c>
      <c r="F10" s="73">
        <v>0.66520833333333329</v>
      </c>
      <c r="G10" s="73">
        <f t="shared" si="0"/>
        <v>1.7986111111111036E-2</v>
      </c>
      <c r="H10" s="74">
        <f t="shared" si="1"/>
        <v>9.6527777777777029E-3</v>
      </c>
      <c r="I10" s="75">
        <v>0.6645833333333333</v>
      </c>
      <c r="J10" s="76">
        <v>0.67013888888888884</v>
      </c>
      <c r="K10" s="70">
        <f t="shared" si="2"/>
        <v>5.5555555555555358E-3</v>
      </c>
      <c r="L10" s="71">
        <f t="shared" si="3"/>
        <v>2.0833333333333138E-3</v>
      </c>
      <c r="M10" s="72">
        <v>0.67361111111111116</v>
      </c>
      <c r="N10" s="73">
        <v>0.69057870370370367</v>
      </c>
      <c r="O10" s="73">
        <f t="shared" si="4"/>
        <v>1.6967592592592506E-2</v>
      </c>
      <c r="P10" s="74">
        <f t="shared" si="5"/>
        <v>1.0023148148148062E-2</v>
      </c>
      <c r="Q10" s="69">
        <v>0.69027777777777777</v>
      </c>
      <c r="R10" s="70">
        <v>0.69374999999999998</v>
      </c>
      <c r="S10" s="70">
        <f t="shared" si="6"/>
        <v>3.4722222222222099E-3</v>
      </c>
      <c r="T10" s="71">
        <f t="shared" si="7"/>
        <v>1.214306433183765E-17</v>
      </c>
      <c r="U10" s="69">
        <v>0.69374999999999998</v>
      </c>
      <c r="V10" s="70">
        <v>0.71111111111111114</v>
      </c>
      <c r="W10" s="70">
        <f t="shared" si="8"/>
        <v>1.736111111111116E-2</v>
      </c>
      <c r="X10" s="71">
        <f t="shared" si="9"/>
        <v>4.8572257327350599E-17</v>
      </c>
      <c r="Y10" s="69"/>
      <c r="Z10" s="70"/>
      <c r="AA10" s="70">
        <f t="shared" si="10"/>
        <v>0</v>
      </c>
      <c r="AB10" s="71">
        <f t="shared" si="11"/>
        <v>0</v>
      </c>
      <c r="AC10" s="72"/>
      <c r="AD10" s="73"/>
      <c r="AE10" s="73">
        <f t="shared" si="12"/>
        <v>0</v>
      </c>
      <c r="AF10" s="74">
        <f t="shared" si="13"/>
        <v>0</v>
      </c>
      <c r="AG10" s="75"/>
      <c r="AH10" s="76"/>
      <c r="AI10" s="70">
        <f t="shared" si="14"/>
        <v>0</v>
      </c>
      <c r="AJ10" s="71">
        <f t="shared" si="15"/>
        <v>0</v>
      </c>
      <c r="AK10" s="72"/>
      <c r="AL10" s="73"/>
      <c r="AM10" s="73">
        <f t="shared" si="16"/>
        <v>0</v>
      </c>
      <c r="AN10" s="74">
        <f t="shared" si="17"/>
        <v>0</v>
      </c>
      <c r="AO10" s="69"/>
      <c r="AP10" s="70"/>
      <c r="AQ10" s="70">
        <f t="shared" si="18"/>
        <v>0</v>
      </c>
      <c r="AR10" s="71">
        <f t="shared" si="19"/>
        <v>0</v>
      </c>
      <c r="AS10" s="69"/>
      <c r="AT10" s="70"/>
      <c r="AU10" s="70">
        <f t="shared" si="20"/>
        <v>0</v>
      </c>
      <c r="AV10" s="71">
        <f t="shared" si="21"/>
        <v>0</v>
      </c>
      <c r="AW10" s="213"/>
      <c r="AX10" s="78">
        <f t="shared" si="22"/>
        <v>6.1342592592592449E-2</v>
      </c>
      <c r="AY10" s="78">
        <f t="shared" ref="AY10:AY15" si="23">H10+L10+P10+T10+X10+AB10+AF10+AJ10+AN10+AR10+AV10+AW10</f>
        <v>2.1759259259259138E-2</v>
      </c>
    </row>
    <row r="11" spans="1:51">
      <c r="A11" s="6">
        <v>3</v>
      </c>
      <c r="B11" s="15">
        <v>3</v>
      </c>
      <c r="C11" s="143" t="s">
        <v>99</v>
      </c>
      <c r="D11" s="144" t="s">
        <v>100</v>
      </c>
      <c r="E11" s="196" t="s">
        <v>141</v>
      </c>
      <c r="F11" s="197" t="s">
        <v>141</v>
      </c>
      <c r="G11" s="197"/>
      <c r="H11" s="208"/>
      <c r="I11" s="198" t="s">
        <v>141</v>
      </c>
      <c r="J11" s="199" t="s">
        <v>141</v>
      </c>
      <c r="K11" s="209"/>
      <c r="L11" s="210"/>
      <c r="M11" s="196" t="s">
        <v>141</v>
      </c>
      <c r="N11" s="197" t="s">
        <v>141</v>
      </c>
      <c r="O11" s="197"/>
      <c r="P11" s="208"/>
      <c r="Q11" s="211" t="s">
        <v>141</v>
      </c>
      <c r="R11" s="209" t="s">
        <v>141</v>
      </c>
      <c r="S11" s="209"/>
      <c r="T11" s="210"/>
      <c r="U11" s="211" t="s">
        <v>141</v>
      </c>
      <c r="V11" s="209" t="s">
        <v>141</v>
      </c>
      <c r="W11" s="209"/>
      <c r="X11" s="210"/>
      <c r="Y11" s="69"/>
      <c r="Z11" s="70"/>
      <c r="AA11" s="70">
        <f t="shared" si="10"/>
        <v>0</v>
      </c>
      <c r="AB11" s="71">
        <f t="shared" si="11"/>
        <v>0</v>
      </c>
      <c r="AC11" s="72"/>
      <c r="AD11" s="73"/>
      <c r="AE11" s="73">
        <f t="shared" si="12"/>
        <v>0</v>
      </c>
      <c r="AF11" s="74">
        <f t="shared" si="13"/>
        <v>0</v>
      </c>
      <c r="AG11" s="75"/>
      <c r="AH11" s="76"/>
      <c r="AI11" s="70">
        <f t="shared" si="14"/>
        <v>0</v>
      </c>
      <c r="AJ11" s="71">
        <f t="shared" si="15"/>
        <v>0</v>
      </c>
      <c r="AK11" s="72"/>
      <c r="AL11" s="73"/>
      <c r="AM11" s="73">
        <f t="shared" si="16"/>
        <v>0</v>
      </c>
      <c r="AN11" s="74">
        <f t="shared" si="17"/>
        <v>0</v>
      </c>
      <c r="AO11" s="69"/>
      <c r="AP11" s="70"/>
      <c r="AQ11" s="70">
        <f t="shared" si="18"/>
        <v>0</v>
      </c>
      <c r="AR11" s="71">
        <f t="shared" si="19"/>
        <v>0</v>
      </c>
      <c r="AS11" s="69"/>
      <c r="AT11" s="70"/>
      <c r="AU11" s="70">
        <f t="shared" si="20"/>
        <v>0</v>
      </c>
      <c r="AV11" s="71">
        <f t="shared" si="21"/>
        <v>0</v>
      </c>
      <c r="AW11" s="213" t="s">
        <v>142</v>
      </c>
      <c r="AX11" s="78" t="s">
        <v>142</v>
      </c>
      <c r="AY11" s="78" t="s">
        <v>142</v>
      </c>
    </row>
    <row r="12" spans="1:51">
      <c r="A12" s="6">
        <v>4</v>
      </c>
      <c r="B12" s="15">
        <v>4</v>
      </c>
      <c r="C12" s="143" t="s">
        <v>104</v>
      </c>
      <c r="D12" s="144" t="s">
        <v>105</v>
      </c>
      <c r="E12" s="72">
        <v>0.65</v>
      </c>
      <c r="F12" s="73">
        <v>0.66500000000000004</v>
      </c>
      <c r="G12" s="73">
        <f t="shared" si="0"/>
        <v>1.5000000000000013E-2</v>
      </c>
      <c r="H12" s="74">
        <f t="shared" si="1"/>
        <v>6.6666666666666801E-3</v>
      </c>
      <c r="I12" s="75">
        <v>0.6645833333333333</v>
      </c>
      <c r="J12" s="76">
        <v>0.66805555555555562</v>
      </c>
      <c r="K12" s="70">
        <f t="shared" si="2"/>
        <v>3.4722222222223209E-3</v>
      </c>
      <c r="L12" s="71">
        <f t="shared" si="3"/>
        <v>9.8879238130678004E-17</v>
      </c>
      <c r="M12" s="72">
        <v>0.67152777777777783</v>
      </c>
      <c r="N12" s="73">
        <v>0.68568287037037035</v>
      </c>
      <c r="O12" s="73">
        <f t="shared" si="4"/>
        <v>1.4155092592592511E-2</v>
      </c>
      <c r="P12" s="74">
        <f t="shared" si="5"/>
        <v>7.2106481481480668E-3</v>
      </c>
      <c r="Q12" s="69">
        <v>0.68541666666666667</v>
      </c>
      <c r="R12" s="70">
        <v>0.68888888888888899</v>
      </c>
      <c r="S12" s="70">
        <f t="shared" si="6"/>
        <v>3.4722222222223209E-3</v>
      </c>
      <c r="T12" s="71">
        <f t="shared" si="7"/>
        <v>9.8879238130678004E-17</v>
      </c>
      <c r="U12" s="69">
        <v>0.68888888888888899</v>
      </c>
      <c r="V12" s="70">
        <v>0.70624999999999993</v>
      </c>
      <c r="W12" s="70">
        <f t="shared" si="8"/>
        <v>1.7361111111110938E-2</v>
      </c>
      <c r="X12" s="71">
        <f t="shared" si="9"/>
        <v>1.7347234759768071E-16</v>
      </c>
      <c r="Y12" s="69"/>
      <c r="Z12" s="70"/>
      <c r="AA12" s="70">
        <f t="shared" si="10"/>
        <v>0</v>
      </c>
      <c r="AB12" s="71">
        <f t="shared" si="11"/>
        <v>0</v>
      </c>
      <c r="AC12" s="72"/>
      <c r="AD12" s="73"/>
      <c r="AE12" s="73">
        <f t="shared" si="12"/>
        <v>0</v>
      </c>
      <c r="AF12" s="74">
        <f t="shared" si="13"/>
        <v>0</v>
      </c>
      <c r="AG12" s="75"/>
      <c r="AH12" s="76"/>
      <c r="AI12" s="70">
        <f t="shared" si="14"/>
        <v>0</v>
      </c>
      <c r="AJ12" s="71">
        <f t="shared" si="15"/>
        <v>0</v>
      </c>
      <c r="AK12" s="72"/>
      <c r="AL12" s="73"/>
      <c r="AM12" s="73">
        <f t="shared" si="16"/>
        <v>0</v>
      </c>
      <c r="AN12" s="74">
        <f t="shared" si="17"/>
        <v>0</v>
      </c>
      <c r="AO12" s="69"/>
      <c r="AP12" s="70"/>
      <c r="AQ12" s="70">
        <f t="shared" si="18"/>
        <v>0</v>
      </c>
      <c r="AR12" s="71">
        <f t="shared" si="19"/>
        <v>0</v>
      </c>
      <c r="AS12" s="69"/>
      <c r="AT12" s="70"/>
      <c r="AU12" s="70">
        <f t="shared" si="20"/>
        <v>0</v>
      </c>
      <c r="AV12" s="71">
        <f t="shared" si="21"/>
        <v>0</v>
      </c>
      <c r="AW12" s="213"/>
      <c r="AX12" s="78">
        <f t="shared" si="22"/>
        <v>5.3460648148148104E-2</v>
      </c>
      <c r="AY12" s="78">
        <f t="shared" si="23"/>
        <v>1.3877314814815118E-2</v>
      </c>
    </row>
    <row r="13" spans="1:51">
      <c r="A13" s="6">
        <v>5</v>
      </c>
      <c r="B13" s="15">
        <v>33</v>
      </c>
      <c r="C13" s="143" t="s">
        <v>109</v>
      </c>
      <c r="D13" s="144" t="s">
        <v>110</v>
      </c>
      <c r="E13" s="72">
        <v>0.64861111111111114</v>
      </c>
      <c r="F13" s="73">
        <v>0.73653935185185182</v>
      </c>
      <c r="G13" s="73">
        <f t="shared" si="0"/>
        <v>8.7928240740740682E-2</v>
      </c>
      <c r="H13" s="229">
        <f t="shared" si="1"/>
        <v>7.959490740740735E-2</v>
      </c>
      <c r="I13" s="75"/>
      <c r="J13" s="76"/>
      <c r="K13" s="70">
        <f t="shared" si="2"/>
        <v>0</v>
      </c>
      <c r="L13" s="71">
        <f t="shared" si="3"/>
        <v>3.472222222222222E-3</v>
      </c>
      <c r="M13" s="72"/>
      <c r="N13" s="73"/>
      <c r="O13" s="73">
        <f t="shared" si="4"/>
        <v>0</v>
      </c>
      <c r="P13" s="74">
        <f t="shared" si="5"/>
        <v>6.9444444444444441E-3</v>
      </c>
      <c r="Q13" s="69"/>
      <c r="R13" s="70"/>
      <c r="S13" s="70">
        <f t="shared" si="6"/>
        <v>0</v>
      </c>
      <c r="T13" s="71">
        <f t="shared" si="7"/>
        <v>3.472222222222222E-3</v>
      </c>
      <c r="U13" s="69"/>
      <c r="V13" s="70"/>
      <c r="W13" s="70">
        <f t="shared" si="8"/>
        <v>0</v>
      </c>
      <c r="X13" s="71">
        <f t="shared" si="9"/>
        <v>1.7361111111111112E-2</v>
      </c>
      <c r="Y13" s="69"/>
      <c r="Z13" s="70"/>
      <c r="AA13" s="70">
        <f t="shared" si="10"/>
        <v>0</v>
      </c>
      <c r="AB13" s="71">
        <f t="shared" si="11"/>
        <v>0</v>
      </c>
      <c r="AC13" s="72"/>
      <c r="AD13" s="73"/>
      <c r="AE13" s="73">
        <f t="shared" si="12"/>
        <v>0</v>
      </c>
      <c r="AF13" s="74">
        <f t="shared" si="13"/>
        <v>0</v>
      </c>
      <c r="AG13" s="75"/>
      <c r="AH13" s="76"/>
      <c r="AI13" s="70">
        <f t="shared" si="14"/>
        <v>0</v>
      </c>
      <c r="AJ13" s="71">
        <f t="shared" si="15"/>
        <v>0</v>
      </c>
      <c r="AK13" s="72"/>
      <c r="AL13" s="73"/>
      <c r="AM13" s="73">
        <f t="shared" si="16"/>
        <v>0</v>
      </c>
      <c r="AN13" s="74">
        <f t="shared" si="17"/>
        <v>0</v>
      </c>
      <c r="AO13" s="69"/>
      <c r="AP13" s="70"/>
      <c r="AQ13" s="70">
        <f t="shared" si="18"/>
        <v>0</v>
      </c>
      <c r="AR13" s="71">
        <f t="shared" si="19"/>
        <v>0</v>
      </c>
      <c r="AS13" s="69"/>
      <c r="AT13" s="70"/>
      <c r="AU13" s="70">
        <f t="shared" si="20"/>
        <v>0</v>
      </c>
      <c r="AV13" s="71">
        <f t="shared" si="21"/>
        <v>0</v>
      </c>
      <c r="AW13" s="213">
        <v>0.25</v>
      </c>
      <c r="AX13" s="78">
        <f t="shared" si="22"/>
        <v>8.7928240740740682E-2</v>
      </c>
      <c r="AY13" s="78">
        <f t="shared" si="23"/>
        <v>0.36084490740740738</v>
      </c>
    </row>
    <row r="14" spans="1:51">
      <c r="A14" s="6">
        <v>6</v>
      </c>
      <c r="B14" s="15">
        <v>8</v>
      </c>
      <c r="C14" s="143" t="s">
        <v>117</v>
      </c>
      <c r="D14" s="144" t="s">
        <v>118</v>
      </c>
      <c r="E14" s="72">
        <v>0.65138888888888891</v>
      </c>
      <c r="F14" s="73">
        <v>0.70785879629629633</v>
      </c>
      <c r="G14" s="73">
        <f t="shared" si="0"/>
        <v>5.6469907407407427E-2</v>
      </c>
      <c r="H14" s="74">
        <f t="shared" si="1"/>
        <v>4.8136574074074095E-2</v>
      </c>
      <c r="I14" s="75">
        <v>0.70763888888888893</v>
      </c>
      <c r="J14" s="76">
        <v>0.70972222222222225</v>
      </c>
      <c r="K14" s="70">
        <f t="shared" si="2"/>
        <v>2.0833333333333259E-3</v>
      </c>
      <c r="L14" s="214">
        <v>2.7777777777777779E-3</v>
      </c>
      <c r="M14" s="72">
        <v>0.71319444444444446</v>
      </c>
      <c r="N14" s="73">
        <v>0.73734953703703709</v>
      </c>
      <c r="O14" s="73">
        <f t="shared" si="4"/>
        <v>2.4155092592592631E-2</v>
      </c>
      <c r="P14" s="229">
        <f t="shared" si="5"/>
        <v>1.7210648148148187E-2</v>
      </c>
      <c r="Q14" s="69">
        <v>0.7368055555555556</v>
      </c>
      <c r="R14" s="70">
        <v>0.74097222222222225</v>
      </c>
      <c r="S14" s="70">
        <f t="shared" si="6"/>
        <v>4.1666666666666519E-3</v>
      </c>
      <c r="T14" s="71">
        <f t="shared" si="7"/>
        <v>6.9444444444442983E-4</v>
      </c>
      <c r="U14" s="69">
        <v>0.74097222222222225</v>
      </c>
      <c r="V14" s="70">
        <v>0.7583333333333333</v>
      </c>
      <c r="W14" s="70">
        <f t="shared" si="8"/>
        <v>1.7361111111111049E-2</v>
      </c>
      <c r="X14" s="71">
        <f t="shared" si="9"/>
        <v>6.2450045135165055E-17</v>
      </c>
      <c r="Y14" s="69"/>
      <c r="Z14" s="70"/>
      <c r="AA14" s="70">
        <f t="shared" si="10"/>
        <v>0</v>
      </c>
      <c r="AB14" s="71">
        <f t="shared" si="11"/>
        <v>0</v>
      </c>
      <c r="AC14" s="72"/>
      <c r="AD14" s="73"/>
      <c r="AE14" s="73">
        <f t="shared" si="12"/>
        <v>0</v>
      </c>
      <c r="AF14" s="74">
        <f t="shared" si="13"/>
        <v>0</v>
      </c>
      <c r="AG14" s="75"/>
      <c r="AH14" s="76"/>
      <c r="AI14" s="70">
        <f t="shared" si="14"/>
        <v>0</v>
      </c>
      <c r="AJ14" s="71">
        <f t="shared" si="15"/>
        <v>0</v>
      </c>
      <c r="AK14" s="72"/>
      <c r="AL14" s="73"/>
      <c r="AM14" s="73">
        <f t="shared" si="16"/>
        <v>0</v>
      </c>
      <c r="AN14" s="74">
        <f t="shared" si="17"/>
        <v>0</v>
      </c>
      <c r="AO14" s="69"/>
      <c r="AP14" s="70"/>
      <c r="AQ14" s="70">
        <f t="shared" si="18"/>
        <v>0</v>
      </c>
      <c r="AR14" s="71">
        <f t="shared" si="19"/>
        <v>0</v>
      </c>
      <c r="AS14" s="69"/>
      <c r="AT14" s="70"/>
      <c r="AU14" s="70">
        <f t="shared" si="20"/>
        <v>0</v>
      </c>
      <c r="AV14" s="71">
        <f t="shared" si="21"/>
        <v>0</v>
      </c>
      <c r="AW14" s="213">
        <v>0.125</v>
      </c>
      <c r="AX14" s="78">
        <f t="shared" si="22"/>
        <v>0.10423611111111108</v>
      </c>
      <c r="AY14" s="78">
        <f t="shared" si="23"/>
        <v>0.19381944444444454</v>
      </c>
    </row>
    <row r="15" spans="1:51">
      <c r="A15" s="6">
        <v>7</v>
      </c>
      <c r="B15" s="15">
        <v>77</v>
      </c>
      <c r="C15" s="143" t="s">
        <v>132</v>
      </c>
      <c r="D15" s="207" t="s">
        <v>133</v>
      </c>
      <c r="E15" s="196">
        <v>0.65277777777777779</v>
      </c>
      <c r="F15" s="197">
        <v>0.6688425925925926</v>
      </c>
      <c r="G15" s="73">
        <f t="shared" ref="G15" si="24">+F15-E15</f>
        <v>1.606481481481481E-2</v>
      </c>
      <c r="H15" s="74">
        <f t="shared" ref="H15" si="25">+ABS(G15-$G$8)</f>
        <v>7.7314814814814763E-3</v>
      </c>
      <c r="I15" s="198">
        <v>0.66875000000000007</v>
      </c>
      <c r="J15" s="199">
        <v>0.67222222222222217</v>
      </c>
      <c r="K15" s="70">
        <f t="shared" ref="K15" si="26">+J15-I15</f>
        <v>3.4722222222220989E-3</v>
      </c>
      <c r="L15" s="71">
        <f t="shared" ref="L15" si="27">+ABS(K15-$K$8)</f>
        <v>1.231653667943533E-16</v>
      </c>
      <c r="M15" s="72">
        <v>0.67499999999999993</v>
      </c>
      <c r="N15" s="73">
        <v>0.69186342592592587</v>
      </c>
      <c r="O15" s="73">
        <f t="shared" ref="O15" si="28">+N15-M15</f>
        <v>1.6863425925925934E-2</v>
      </c>
      <c r="P15" s="74">
        <f t="shared" ref="P15" si="29">+ABS(O15-$O$8)</f>
        <v>9.9189814814814904E-3</v>
      </c>
      <c r="Q15" s="69">
        <v>0.69166666666666676</v>
      </c>
      <c r="R15" s="70">
        <v>0.69513888888888886</v>
      </c>
      <c r="S15" s="70">
        <f t="shared" ref="S15" si="30">+R15-Q15</f>
        <v>3.4722222222220989E-3</v>
      </c>
      <c r="T15" s="71">
        <f t="shared" ref="T15" si="31">+ABS(S15-$S$8)</f>
        <v>1.231653667943533E-16</v>
      </c>
      <c r="U15" s="69">
        <v>0.69513888888888886</v>
      </c>
      <c r="V15" s="70">
        <v>0.71250000000000002</v>
      </c>
      <c r="W15" s="70">
        <f t="shared" ref="W15" si="32">+V15-U15</f>
        <v>1.736111111111116E-2</v>
      </c>
      <c r="X15" s="71">
        <f t="shared" ref="X15" si="33">+ABS(W15-$W$8)</f>
        <v>4.8572257327350599E-17</v>
      </c>
      <c r="Y15" s="69"/>
      <c r="Z15" s="70"/>
      <c r="AA15" s="70">
        <f t="shared" ref="AA15" si="34">+Z15-Y15</f>
        <v>0</v>
      </c>
      <c r="AB15" s="71">
        <f t="shared" ref="AB15" si="35">+ABS(AA15-$AA$8)</f>
        <v>0</v>
      </c>
      <c r="AC15" s="72"/>
      <c r="AD15" s="73"/>
      <c r="AE15" s="73">
        <f t="shared" ref="AE15" si="36">+AD15-AC15</f>
        <v>0</v>
      </c>
      <c r="AF15" s="74">
        <f t="shared" ref="AF15" si="37">+ABS(AE15-$AE$8)</f>
        <v>0</v>
      </c>
      <c r="AG15" s="75"/>
      <c r="AH15" s="76"/>
      <c r="AI15" s="70">
        <f t="shared" ref="AI15" si="38">+AH15-AG15</f>
        <v>0</v>
      </c>
      <c r="AJ15" s="71">
        <f t="shared" ref="AJ15" si="39">+ABS(AI15-$AI$8)</f>
        <v>0</v>
      </c>
      <c r="AK15" s="72"/>
      <c r="AL15" s="73"/>
      <c r="AM15" s="73">
        <f t="shared" ref="AM15" si="40">+AL15-AK15</f>
        <v>0</v>
      </c>
      <c r="AN15" s="74">
        <f t="shared" ref="AN15" si="41">+ABS(AM15-$AM$8)</f>
        <v>0</v>
      </c>
      <c r="AO15" s="69"/>
      <c r="AP15" s="70"/>
      <c r="AQ15" s="70">
        <f t="shared" ref="AQ15" si="42">+AP15-AO15</f>
        <v>0</v>
      </c>
      <c r="AR15" s="71">
        <f t="shared" ref="AR15" si="43">+ABS(AQ15-$AQ$8)</f>
        <v>0</v>
      </c>
      <c r="AS15" s="69"/>
      <c r="AT15" s="70"/>
      <c r="AU15" s="70">
        <f t="shared" ref="AU15" si="44">+AT15-AS15</f>
        <v>0</v>
      </c>
      <c r="AV15" s="71">
        <f t="shared" ref="AV15" si="45">+ABS(AU15-$AU$8)</f>
        <v>0</v>
      </c>
      <c r="AW15" s="213"/>
      <c r="AX15" s="78">
        <f t="shared" ref="AX15" si="46">G15+K15+O15+S15+W15+AA15+AE15+AI15+AM15+AQ15+AU15</f>
        <v>5.7233796296296102E-2</v>
      </c>
      <c r="AY15" s="78">
        <f t="shared" si="23"/>
        <v>1.7650462962963263E-2</v>
      </c>
    </row>
    <row r="16" spans="1:51" ht="15" thickBot="1">
      <c r="A16" s="6"/>
      <c r="B16" s="88"/>
      <c r="C16" s="89"/>
      <c r="D16" s="90"/>
      <c r="E16" s="86"/>
      <c r="F16" s="82"/>
      <c r="G16" s="82"/>
      <c r="H16" s="83"/>
      <c r="I16" s="84"/>
      <c r="J16" s="85"/>
      <c r="K16" s="80"/>
      <c r="L16" s="81"/>
      <c r="M16" s="86"/>
      <c r="N16" s="82"/>
      <c r="O16" s="82"/>
      <c r="P16" s="83"/>
      <c r="Q16" s="79"/>
      <c r="R16" s="80"/>
      <c r="S16" s="80"/>
      <c r="T16" s="97"/>
      <c r="U16" s="79"/>
      <c r="V16" s="80"/>
      <c r="W16" s="80"/>
      <c r="X16" s="97"/>
      <c r="Y16" s="79"/>
      <c r="Z16" s="80"/>
      <c r="AA16" s="80"/>
      <c r="AB16" s="97"/>
      <c r="AC16" s="86"/>
      <c r="AD16" s="82"/>
      <c r="AE16" s="82"/>
      <c r="AF16" s="83"/>
      <c r="AG16" s="84"/>
      <c r="AH16" s="85"/>
      <c r="AI16" s="80"/>
      <c r="AJ16" s="81"/>
      <c r="AK16" s="86"/>
      <c r="AL16" s="82"/>
      <c r="AM16" s="82"/>
      <c r="AN16" s="83"/>
      <c r="AO16" s="79"/>
      <c r="AP16" s="80"/>
      <c r="AQ16" s="80"/>
      <c r="AR16" s="97"/>
      <c r="AS16" s="79"/>
      <c r="AT16" s="80"/>
      <c r="AU16" s="80"/>
      <c r="AV16" s="97"/>
      <c r="AW16" s="100"/>
      <c r="AX16" s="87"/>
      <c r="AY16" s="87"/>
    </row>
  </sheetData>
  <mergeCells count="3">
    <mergeCell ref="B7:B8"/>
    <mergeCell ref="C7:D8"/>
    <mergeCell ref="B1:D2"/>
  </mergeCells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AA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23" sqref="D23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4" width="14.5" bestFit="1" customWidth="1"/>
    <col min="5" max="19" width="9" customWidth="1"/>
  </cols>
  <sheetData>
    <row r="1" spans="1:27">
      <c r="A1" s="6"/>
      <c r="B1" s="254" t="s">
        <v>123</v>
      </c>
      <c r="C1" s="254"/>
      <c r="D1" s="254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27">
      <c r="A2" s="6"/>
      <c r="B2" s="254"/>
      <c r="C2" s="254"/>
      <c r="D2" s="254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27">
      <c r="A3" s="6"/>
    </row>
    <row r="4" spans="1:27">
      <c r="A4" s="6"/>
      <c r="C4" s="36" t="s">
        <v>16</v>
      </c>
      <c r="D4" s="37">
        <v>4.1666666666666664E-2</v>
      </c>
    </row>
    <row r="5" spans="1:27">
      <c r="A5" s="6"/>
      <c r="C5" s="36"/>
      <c r="D5" s="37"/>
      <c r="Q5" s="38"/>
    </row>
    <row r="6" spans="1:27" ht="15" thickBot="1">
      <c r="A6" s="6"/>
      <c r="Q6" s="38"/>
      <c r="R6" s="40"/>
    </row>
    <row r="7" spans="1:27" ht="15" thickBot="1">
      <c r="A7" s="6"/>
      <c r="B7" s="243" t="s">
        <v>0</v>
      </c>
      <c r="C7" s="245" t="s">
        <v>18</v>
      </c>
      <c r="D7" s="234"/>
      <c r="E7" s="93" t="s">
        <v>37</v>
      </c>
      <c r="F7" s="43" t="s">
        <v>69</v>
      </c>
      <c r="G7" s="94" t="s">
        <v>38</v>
      </c>
      <c r="H7" s="44" t="s">
        <v>63</v>
      </c>
      <c r="I7" s="91" t="s">
        <v>38</v>
      </c>
      <c r="J7" s="41" t="s">
        <v>63</v>
      </c>
      <c r="K7" s="92" t="s">
        <v>39</v>
      </c>
      <c r="L7" s="45" t="s">
        <v>64</v>
      </c>
      <c r="M7" s="93" t="s">
        <v>39</v>
      </c>
      <c r="N7" s="43" t="s">
        <v>64</v>
      </c>
      <c r="O7" s="94" t="s">
        <v>40</v>
      </c>
      <c r="P7" s="44" t="s">
        <v>65</v>
      </c>
      <c r="Q7" s="91" t="s">
        <v>40</v>
      </c>
      <c r="R7" s="41" t="s">
        <v>65</v>
      </c>
      <c r="S7" s="92" t="s">
        <v>41</v>
      </c>
      <c r="T7" s="45" t="s">
        <v>66</v>
      </c>
      <c r="U7" s="93" t="s">
        <v>41</v>
      </c>
      <c r="V7" s="43" t="s">
        <v>66</v>
      </c>
      <c r="W7" s="94" t="s">
        <v>42</v>
      </c>
      <c r="X7" s="44" t="s">
        <v>57</v>
      </c>
      <c r="Y7" s="46" t="s">
        <v>25</v>
      </c>
      <c r="Z7" s="47" t="s">
        <v>26</v>
      </c>
      <c r="AA7" s="48" t="s">
        <v>26</v>
      </c>
    </row>
    <row r="8" spans="1:27" ht="15" thickBot="1">
      <c r="A8" s="6"/>
      <c r="B8" s="251"/>
      <c r="C8" s="252"/>
      <c r="D8" s="253"/>
      <c r="E8" s="52" t="s">
        <v>37</v>
      </c>
      <c r="F8" s="53" t="s">
        <v>38</v>
      </c>
      <c r="G8" s="54">
        <v>3.472222222222222E-3</v>
      </c>
      <c r="H8" s="55" t="s">
        <v>27</v>
      </c>
      <c r="I8" s="49" t="s">
        <v>38</v>
      </c>
      <c r="J8" s="50" t="s">
        <v>39</v>
      </c>
      <c r="K8" s="50">
        <v>8.3333333333333332E-3</v>
      </c>
      <c r="L8" s="51" t="s">
        <v>27</v>
      </c>
      <c r="M8" s="52" t="s">
        <v>39</v>
      </c>
      <c r="N8" s="53" t="s">
        <v>40</v>
      </c>
      <c r="O8" s="54">
        <v>3.472222222222222E-3</v>
      </c>
      <c r="P8" s="53" t="s">
        <v>27</v>
      </c>
      <c r="Q8" s="49" t="s">
        <v>40</v>
      </c>
      <c r="R8" s="50" t="s">
        <v>41</v>
      </c>
      <c r="S8" s="50">
        <v>6.9444444444444441E-3</v>
      </c>
      <c r="T8" s="51" t="s">
        <v>27</v>
      </c>
      <c r="U8" s="52" t="s">
        <v>41</v>
      </c>
      <c r="V8" s="53" t="s">
        <v>42</v>
      </c>
      <c r="W8" s="54">
        <v>3.472222222222222E-3</v>
      </c>
      <c r="X8" s="53" t="s">
        <v>27</v>
      </c>
      <c r="Y8" s="56" t="s">
        <v>28</v>
      </c>
      <c r="Z8" s="57" t="s">
        <v>29</v>
      </c>
      <c r="AA8" s="58" t="s">
        <v>30</v>
      </c>
    </row>
    <row r="9" spans="1:27">
      <c r="A9" s="6">
        <v>1</v>
      </c>
      <c r="B9" s="14">
        <v>25</v>
      </c>
      <c r="C9" s="131" t="s">
        <v>124</v>
      </c>
      <c r="D9" s="132" t="s">
        <v>125</v>
      </c>
      <c r="E9" s="65">
        <v>0.76458333333333339</v>
      </c>
      <c r="F9" s="66">
        <v>0.7680555555555556</v>
      </c>
      <c r="G9" s="60">
        <f t="shared" ref="G9:G14" si="0">+F9-E9</f>
        <v>3.4722222222222099E-3</v>
      </c>
      <c r="H9" s="61">
        <f t="shared" ref="H9:H14" si="1">+ABS(G9-$G$8)</f>
        <v>1.214306433183765E-17</v>
      </c>
      <c r="I9" s="62">
        <v>0.7715277777777777</v>
      </c>
      <c r="J9" s="63">
        <v>0.79782407407407396</v>
      </c>
      <c r="K9" s="63">
        <f t="shared" ref="K9:K14" si="2">+J9-I9</f>
        <v>2.6296296296296262E-2</v>
      </c>
      <c r="L9" s="64">
        <f t="shared" ref="L9:L14" si="3">+ABS(K9-$K$8)</f>
        <v>1.7962962962962931E-2</v>
      </c>
      <c r="M9" s="59">
        <v>0.79722222222222217</v>
      </c>
      <c r="N9" s="60">
        <v>0.80069444444444438</v>
      </c>
      <c r="O9" s="60">
        <f t="shared" ref="O9:O14" si="4">+N9-M9</f>
        <v>3.4722222222222099E-3</v>
      </c>
      <c r="P9" s="95">
        <f t="shared" ref="P9:P14" si="5">+ABS(O9-$O$8)</f>
        <v>1.214306433183765E-17</v>
      </c>
      <c r="Q9" s="62">
        <v>0.8041666666666667</v>
      </c>
      <c r="R9" s="63">
        <v>0.83371527777777776</v>
      </c>
      <c r="S9" s="63">
        <f t="shared" ref="S9:S14" si="6">+R9-Q9</f>
        <v>2.9548611111111067E-2</v>
      </c>
      <c r="T9" s="64">
        <f t="shared" ref="T9:T14" si="7">+ABS(S9-$S$8)</f>
        <v>2.2604166666666623E-2</v>
      </c>
      <c r="U9" s="59">
        <v>0.83333333333333337</v>
      </c>
      <c r="V9" s="60">
        <v>0.83680555555555547</v>
      </c>
      <c r="W9" s="60">
        <f t="shared" ref="W9:W14" si="8">+V9-U9</f>
        <v>3.4722222222220989E-3</v>
      </c>
      <c r="X9" s="61">
        <f t="shared" ref="X9:X14" si="9">+ABS(W9-$W$8)</f>
        <v>1.231653667943533E-16</v>
      </c>
      <c r="Y9" s="212">
        <v>0.125</v>
      </c>
      <c r="Z9" s="68">
        <f t="shared" ref="Z9:Z14" si="10">G9+K9+O9+S9+W9</f>
        <v>6.6261574074073848E-2</v>
      </c>
      <c r="AA9" s="68">
        <f>H9+L9+P9+T9+X9+Y9</f>
        <v>0.16556712962962972</v>
      </c>
    </row>
    <row r="10" spans="1:27">
      <c r="A10" s="6">
        <v>2</v>
      </c>
      <c r="B10" s="24">
        <v>753</v>
      </c>
      <c r="C10" s="137" t="s">
        <v>95</v>
      </c>
      <c r="D10" s="138" t="s">
        <v>96</v>
      </c>
      <c r="E10" s="75">
        <v>0.76180555555555562</v>
      </c>
      <c r="F10" s="76">
        <v>0.76527777777777783</v>
      </c>
      <c r="G10" s="70">
        <f t="shared" si="0"/>
        <v>3.4722222222222099E-3</v>
      </c>
      <c r="H10" s="71">
        <f t="shared" si="1"/>
        <v>1.214306433183765E-17</v>
      </c>
      <c r="I10" s="72">
        <v>0.76874999999999993</v>
      </c>
      <c r="J10" s="73">
        <v>0.78642361111111114</v>
      </c>
      <c r="K10" s="73">
        <f t="shared" si="2"/>
        <v>1.7673611111111209E-2</v>
      </c>
      <c r="L10" s="74">
        <f t="shared" si="3"/>
        <v>9.3402777777778761E-3</v>
      </c>
      <c r="M10" s="69">
        <v>0.78611111111111109</v>
      </c>
      <c r="N10" s="70">
        <v>0.78819444444444453</v>
      </c>
      <c r="O10" s="70">
        <f t="shared" si="4"/>
        <v>2.083333333333437E-3</v>
      </c>
      <c r="P10" s="215">
        <v>2.7777777777777779E-3</v>
      </c>
      <c r="Q10" s="72">
        <v>0.79166666666666663</v>
      </c>
      <c r="R10" s="73">
        <v>0.80767361111111102</v>
      </c>
      <c r="S10" s="73">
        <f t="shared" si="6"/>
        <v>1.6006944444444393E-2</v>
      </c>
      <c r="T10" s="74">
        <f t="shared" si="7"/>
        <v>9.0624999999999491E-3</v>
      </c>
      <c r="U10" s="69">
        <v>0.80763888888888891</v>
      </c>
      <c r="V10" s="70">
        <v>0.81111111111111101</v>
      </c>
      <c r="W10" s="70">
        <f t="shared" si="8"/>
        <v>3.4722222222220989E-3</v>
      </c>
      <c r="X10" s="71">
        <f t="shared" si="9"/>
        <v>1.231653667943533E-16</v>
      </c>
      <c r="Y10" s="213"/>
      <c r="Z10" s="78">
        <f t="shared" si="10"/>
        <v>4.2708333333333348E-2</v>
      </c>
      <c r="AA10" s="78">
        <f t="shared" ref="AA10:AA15" si="11">H10+L10+P10+T10+X10+Y10</f>
        <v>2.1180555555555737E-2</v>
      </c>
    </row>
    <row r="11" spans="1:27">
      <c r="A11" s="6">
        <v>3</v>
      </c>
      <c r="B11" s="15">
        <v>3</v>
      </c>
      <c r="C11" s="143" t="s">
        <v>99</v>
      </c>
      <c r="D11" s="144" t="s">
        <v>100</v>
      </c>
      <c r="E11" s="75"/>
      <c r="F11" s="76"/>
      <c r="G11" s="70">
        <f t="shared" si="0"/>
        <v>0</v>
      </c>
      <c r="H11" s="71">
        <f t="shared" si="1"/>
        <v>3.472222222222222E-3</v>
      </c>
      <c r="I11" s="72"/>
      <c r="J11" s="73"/>
      <c r="K11" s="73">
        <f t="shared" si="2"/>
        <v>0</v>
      </c>
      <c r="L11" s="74">
        <f t="shared" si="3"/>
        <v>8.3333333333333332E-3</v>
      </c>
      <c r="M11" s="69"/>
      <c r="N11" s="70"/>
      <c r="O11" s="70">
        <f t="shared" si="4"/>
        <v>0</v>
      </c>
      <c r="P11" s="96">
        <f t="shared" si="5"/>
        <v>3.472222222222222E-3</v>
      </c>
      <c r="Q11" s="72"/>
      <c r="R11" s="73"/>
      <c r="S11" s="73">
        <f t="shared" si="6"/>
        <v>0</v>
      </c>
      <c r="T11" s="74">
        <f t="shared" si="7"/>
        <v>6.9444444444444441E-3</v>
      </c>
      <c r="U11" s="69"/>
      <c r="V11" s="70"/>
      <c r="W11" s="70">
        <f t="shared" si="8"/>
        <v>0</v>
      </c>
      <c r="X11" s="71">
        <f t="shared" si="9"/>
        <v>3.472222222222222E-3</v>
      </c>
      <c r="Y11" s="213" t="s">
        <v>142</v>
      </c>
      <c r="Z11" s="78" t="s">
        <v>142</v>
      </c>
      <c r="AA11" s="78" t="s">
        <v>142</v>
      </c>
    </row>
    <row r="12" spans="1:27">
      <c r="A12" s="6">
        <v>4</v>
      </c>
      <c r="B12" s="15">
        <v>4</v>
      </c>
      <c r="C12" s="143" t="s">
        <v>104</v>
      </c>
      <c r="D12" s="144" t="s">
        <v>105</v>
      </c>
      <c r="E12" s="75">
        <v>0.76041666666666663</v>
      </c>
      <c r="F12" s="76">
        <v>0.76388888888888884</v>
      </c>
      <c r="G12" s="70">
        <f t="shared" si="0"/>
        <v>3.4722222222222099E-3</v>
      </c>
      <c r="H12" s="71">
        <f t="shared" si="1"/>
        <v>1.214306433183765E-17</v>
      </c>
      <c r="I12" s="72">
        <v>0.76736111111111116</v>
      </c>
      <c r="J12" s="73">
        <v>0.78339120370370363</v>
      </c>
      <c r="K12" s="73">
        <f t="shared" si="2"/>
        <v>1.6030092592592471E-2</v>
      </c>
      <c r="L12" s="74">
        <f t="shared" si="3"/>
        <v>7.6967592592591377E-3</v>
      </c>
      <c r="M12" s="69">
        <v>0.78333333333333333</v>
      </c>
      <c r="N12" s="70">
        <v>0.78680555555555554</v>
      </c>
      <c r="O12" s="70">
        <f t="shared" si="4"/>
        <v>3.4722222222222099E-3</v>
      </c>
      <c r="P12" s="96">
        <f t="shared" si="5"/>
        <v>1.214306433183765E-17</v>
      </c>
      <c r="Q12" s="72">
        <v>0.79027777777777775</v>
      </c>
      <c r="R12" s="73">
        <v>0.80497685185185175</v>
      </c>
      <c r="S12" s="73">
        <f t="shared" si="6"/>
        <v>1.4699074074074003E-2</v>
      </c>
      <c r="T12" s="74">
        <f t="shared" si="7"/>
        <v>7.7546296296295593E-3</v>
      </c>
      <c r="U12" s="69">
        <v>0.80486111111111114</v>
      </c>
      <c r="V12" s="70">
        <v>0.80833333333333324</v>
      </c>
      <c r="W12" s="70">
        <f t="shared" si="8"/>
        <v>3.4722222222220989E-3</v>
      </c>
      <c r="X12" s="71">
        <f t="shared" si="9"/>
        <v>1.231653667943533E-16</v>
      </c>
      <c r="Y12" s="213"/>
      <c r="Z12" s="78">
        <f t="shared" si="10"/>
        <v>4.1145833333332993E-2</v>
      </c>
      <c r="AA12" s="78">
        <f t="shared" si="11"/>
        <v>1.5451388888888844E-2</v>
      </c>
    </row>
    <row r="13" spans="1:27">
      <c r="A13" s="6">
        <v>5</v>
      </c>
      <c r="B13" s="15">
        <v>33</v>
      </c>
      <c r="C13" s="143" t="s">
        <v>109</v>
      </c>
      <c r="D13" s="144" t="s">
        <v>110</v>
      </c>
      <c r="E13" s="75"/>
      <c r="F13" s="76"/>
      <c r="G13" s="70">
        <f t="shared" si="0"/>
        <v>0</v>
      </c>
      <c r="H13" s="71">
        <f t="shared" si="1"/>
        <v>3.472222222222222E-3</v>
      </c>
      <c r="I13" s="72"/>
      <c r="J13" s="73"/>
      <c r="K13" s="73">
        <f t="shared" si="2"/>
        <v>0</v>
      </c>
      <c r="L13" s="74">
        <f t="shared" si="3"/>
        <v>8.3333333333333332E-3</v>
      </c>
      <c r="M13" s="69"/>
      <c r="N13" s="70"/>
      <c r="O13" s="70">
        <f t="shared" si="4"/>
        <v>0</v>
      </c>
      <c r="P13" s="96">
        <f t="shared" si="5"/>
        <v>3.472222222222222E-3</v>
      </c>
      <c r="Q13" s="72"/>
      <c r="R13" s="73"/>
      <c r="S13" s="73">
        <f t="shared" si="6"/>
        <v>0</v>
      </c>
      <c r="T13" s="74">
        <f t="shared" si="7"/>
        <v>6.9444444444444441E-3</v>
      </c>
      <c r="U13" s="69"/>
      <c r="V13" s="70"/>
      <c r="W13" s="70">
        <f t="shared" si="8"/>
        <v>0</v>
      </c>
      <c r="X13" s="71">
        <f t="shared" si="9"/>
        <v>3.472222222222222E-3</v>
      </c>
      <c r="Y13" s="213">
        <v>0.25</v>
      </c>
      <c r="Z13" s="78">
        <f t="shared" si="10"/>
        <v>0</v>
      </c>
      <c r="AA13" s="78">
        <f t="shared" si="11"/>
        <v>0.27569444444444446</v>
      </c>
    </row>
    <row r="14" spans="1:27">
      <c r="A14" s="6">
        <v>6</v>
      </c>
      <c r="B14" s="15">
        <v>8</v>
      </c>
      <c r="C14" s="143" t="s">
        <v>117</v>
      </c>
      <c r="D14" s="144" t="s">
        <v>118</v>
      </c>
      <c r="E14" s="75">
        <v>0.76597222222222217</v>
      </c>
      <c r="F14" s="76">
        <v>0.76944444444444438</v>
      </c>
      <c r="G14" s="70">
        <f t="shared" si="0"/>
        <v>3.4722222222222099E-3</v>
      </c>
      <c r="H14" s="71">
        <f t="shared" si="1"/>
        <v>1.214306433183765E-17</v>
      </c>
      <c r="I14" s="72"/>
      <c r="J14" s="73"/>
      <c r="K14" s="73">
        <f t="shared" si="2"/>
        <v>0</v>
      </c>
      <c r="L14" s="74">
        <f t="shared" si="3"/>
        <v>8.3333333333333332E-3</v>
      </c>
      <c r="M14" s="69"/>
      <c r="N14" s="70"/>
      <c r="O14" s="70">
        <f t="shared" si="4"/>
        <v>0</v>
      </c>
      <c r="P14" s="96">
        <f t="shared" si="5"/>
        <v>3.472222222222222E-3</v>
      </c>
      <c r="Q14" s="72"/>
      <c r="R14" s="73"/>
      <c r="S14" s="73">
        <f t="shared" si="6"/>
        <v>0</v>
      </c>
      <c r="T14" s="74">
        <f t="shared" si="7"/>
        <v>6.9444444444444441E-3</v>
      </c>
      <c r="U14" s="69"/>
      <c r="V14" s="70"/>
      <c r="W14" s="70">
        <f t="shared" si="8"/>
        <v>0</v>
      </c>
      <c r="X14" s="71">
        <f t="shared" si="9"/>
        <v>3.472222222222222E-3</v>
      </c>
      <c r="Y14" s="213">
        <v>0.25</v>
      </c>
      <c r="Z14" s="78">
        <f t="shared" si="10"/>
        <v>3.4722222222222099E-3</v>
      </c>
      <c r="AA14" s="78">
        <f t="shared" si="11"/>
        <v>0.27222222222222225</v>
      </c>
    </row>
    <row r="15" spans="1:27">
      <c r="A15" s="6">
        <v>7</v>
      </c>
      <c r="B15" s="15">
        <v>77</v>
      </c>
      <c r="C15" s="143" t="s">
        <v>132</v>
      </c>
      <c r="D15" s="207" t="s">
        <v>133</v>
      </c>
      <c r="E15" s="75">
        <v>0.7631944444444444</v>
      </c>
      <c r="F15" s="76">
        <v>0.76666666666666661</v>
      </c>
      <c r="G15" s="70">
        <f t="shared" ref="G15" si="12">+F15-E15</f>
        <v>3.4722222222222099E-3</v>
      </c>
      <c r="H15" s="71">
        <f t="shared" ref="H15" si="13">+ABS(G15-$G$8)</f>
        <v>1.214306433183765E-17</v>
      </c>
      <c r="I15" s="72">
        <v>0.77013888888888893</v>
      </c>
      <c r="J15" s="73">
        <v>0.78989583333333335</v>
      </c>
      <c r="K15" s="73">
        <f t="shared" ref="K15" si="14">+J15-I15</f>
        <v>1.9756944444444424E-2</v>
      </c>
      <c r="L15" s="74">
        <f t="shared" ref="L15" si="15">+ABS(K15-$K$8)</f>
        <v>1.1423611111111091E-2</v>
      </c>
      <c r="M15" s="69">
        <v>0.7895833333333333</v>
      </c>
      <c r="N15" s="70">
        <v>0.79305555555555562</v>
      </c>
      <c r="O15" s="70">
        <f t="shared" ref="O15" si="16">+N15-M15</f>
        <v>3.4722222222223209E-3</v>
      </c>
      <c r="P15" s="96">
        <f t="shared" ref="P15" si="17">+ABS(O15-$O$8)</f>
        <v>9.8879238130678004E-17</v>
      </c>
      <c r="Q15" s="72">
        <v>0.79652777777777783</v>
      </c>
      <c r="R15" s="73">
        <v>0.81505787037037036</v>
      </c>
      <c r="S15" s="73">
        <f t="shared" ref="S15" si="18">+R15-Q15</f>
        <v>1.8530092592592529E-2</v>
      </c>
      <c r="T15" s="74">
        <f t="shared" ref="T15" si="19">+ABS(S15-$S$8)</f>
        <v>1.1585648148148085E-2</v>
      </c>
      <c r="U15" s="69">
        <v>0.81458333333333333</v>
      </c>
      <c r="V15" s="70">
        <v>0.81805555555555554</v>
      </c>
      <c r="W15" s="70">
        <f t="shared" ref="W15" si="20">+V15-U15</f>
        <v>3.4722222222222099E-3</v>
      </c>
      <c r="X15" s="71">
        <f t="shared" ref="X15" si="21">+ABS(W15-$W$8)</f>
        <v>1.214306433183765E-17</v>
      </c>
      <c r="Y15" s="213"/>
      <c r="Z15" s="78">
        <f t="shared" ref="Z15" si="22">G15+K15+O15+S15+W15</f>
        <v>4.8703703703703694E-2</v>
      </c>
      <c r="AA15" s="78">
        <f t="shared" si="11"/>
        <v>2.3009259259259299E-2</v>
      </c>
    </row>
    <row r="16" spans="1:27" ht="15" thickBot="1">
      <c r="A16" s="6"/>
      <c r="B16" s="88"/>
      <c r="C16" s="89"/>
      <c r="D16" s="90"/>
      <c r="E16" s="84"/>
      <c r="F16" s="85"/>
      <c r="G16" s="80"/>
      <c r="H16" s="81"/>
      <c r="I16" s="86"/>
      <c r="J16" s="82"/>
      <c r="K16" s="82"/>
      <c r="L16" s="83"/>
      <c r="M16" s="79"/>
      <c r="N16" s="80"/>
      <c r="O16" s="80"/>
      <c r="P16" s="97"/>
      <c r="Q16" s="86"/>
      <c r="R16" s="82"/>
      <c r="S16" s="82"/>
      <c r="T16" s="83"/>
      <c r="U16" s="79"/>
      <c r="V16" s="80"/>
      <c r="W16" s="80"/>
      <c r="X16" s="97"/>
      <c r="Y16" s="100"/>
      <c r="Z16" s="87"/>
      <c r="AA16" s="87"/>
    </row>
  </sheetData>
  <mergeCells count="3">
    <mergeCell ref="B7:B8"/>
    <mergeCell ref="C7:D8"/>
    <mergeCell ref="B1:D2"/>
  </mergeCells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M16"/>
  <sheetViews>
    <sheetView workbookViewId="0">
      <pane xSplit="4" topLeftCell="E1" activePane="topRight" state="frozen"/>
      <selection pane="topRight" activeCell="M15" sqref="M15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4" width="14.5" bestFit="1" customWidth="1"/>
    <col min="5" max="7" width="9" customWidth="1"/>
  </cols>
  <sheetData>
    <row r="1" spans="1:13">
      <c r="A1" s="6"/>
      <c r="B1" s="254" t="s">
        <v>123</v>
      </c>
      <c r="C1" s="254"/>
      <c r="D1" s="254"/>
      <c r="E1" s="261" t="s">
        <v>50</v>
      </c>
      <c r="F1" s="261"/>
      <c r="G1" s="261"/>
      <c r="H1" s="261"/>
      <c r="I1" s="261"/>
      <c r="J1" s="261"/>
      <c r="K1" s="261"/>
      <c r="L1" s="261"/>
      <c r="M1" s="261"/>
    </row>
    <row r="2" spans="1:13">
      <c r="A2" s="6"/>
      <c r="B2" s="254"/>
      <c r="C2" s="254"/>
      <c r="D2" s="254"/>
      <c r="E2" s="261"/>
      <c r="F2" s="261"/>
      <c r="G2" s="261"/>
      <c r="H2" s="261"/>
      <c r="I2" s="261"/>
      <c r="J2" s="261"/>
      <c r="K2" s="261"/>
      <c r="L2" s="261"/>
      <c r="M2" s="261"/>
    </row>
    <row r="3" spans="1:13">
      <c r="A3" s="6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15" thickBot="1">
      <c r="A4" s="6"/>
      <c r="C4" s="36"/>
      <c r="D4" s="37"/>
    </row>
    <row r="5" spans="1:13" ht="15" thickTop="1">
      <c r="A5" s="6"/>
      <c r="C5" s="36"/>
      <c r="D5" s="37"/>
      <c r="E5" s="262" t="s">
        <v>15</v>
      </c>
      <c r="F5" s="262"/>
      <c r="G5" s="262"/>
      <c r="H5" s="262" t="s">
        <v>58</v>
      </c>
      <c r="I5" s="262"/>
      <c r="J5" s="262"/>
      <c r="K5" s="255" t="s">
        <v>60</v>
      </c>
      <c r="L5" s="256"/>
      <c r="M5" s="257"/>
    </row>
    <row r="6" spans="1:13" ht="15" thickBot="1">
      <c r="A6" s="6"/>
      <c r="E6" s="263"/>
      <c r="F6" s="263"/>
      <c r="G6" s="263"/>
      <c r="H6" s="263"/>
      <c r="I6" s="263"/>
      <c r="J6" s="263"/>
      <c r="K6" s="258"/>
      <c r="L6" s="259"/>
      <c r="M6" s="260"/>
    </row>
    <row r="7" spans="1:13">
      <c r="A7" s="6"/>
      <c r="B7" s="243" t="s">
        <v>0</v>
      </c>
      <c r="C7" s="245" t="s">
        <v>18</v>
      </c>
      <c r="D7" s="234"/>
      <c r="E7" s="103" t="s">
        <v>25</v>
      </c>
      <c r="F7" s="104" t="s">
        <v>26</v>
      </c>
      <c r="G7" s="105" t="s">
        <v>26</v>
      </c>
      <c r="H7" s="103" t="s">
        <v>25</v>
      </c>
      <c r="I7" s="104" t="s">
        <v>26</v>
      </c>
      <c r="J7" s="105" t="s">
        <v>26</v>
      </c>
      <c r="K7" s="114" t="s">
        <v>25</v>
      </c>
      <c r="L7" s="47" t="s">
        <v>26</v>
      </c>
      <c r="M7" s="115" t="s">
        <v>26</v>
      </c>
    </row>
    <row r="8" spans="1:13" ht="15" thickBot="1">
      <c r="A8" s="6"/>
      <c r="B8" s="251"/>
      <c r="C8" s="252"/>
      <c r="D8" s="253"/>
      <c r="E8" s="106" t="s">
        <v>28</v>
      </c>
      <c r="F8" s="107" t="s">
        <v>29</v>
      </c>
      <c r="G8" s="108" t="s">
        <v>30</v>
      </c>
      <c r="H8" s="106" t="s">
        <v>28</v>
      </c>
      <c r="I8" s="107" t="s">
        <v>29</v>
      </c>
      <c r="J8" s="108" t="s">
        <v>30</v>
      </c>
      <c r="K8" s="116" t="s">
        <v>28</v>
      </c>
      <c r="L8" s="57" t="s">
        <v>29</v>
      </c>
      <c r="M8" s="117" t="s">
        <v>30</v>
      </c>
    </row>
    <row r="9" spans="1:13">
      <c r="A9" s="6">
        <v>1</v>
      </c>
      <c r="B9" s="14">
        <v>25</v>
      </c>
      <c r="C9" s="131" t="s">
        <v>124</v>
      </c>
      <c r="D9" s="132" t="s">
        <v>125</v>
      </c>
      <c r="E9" s="59">
        <f>'E1 S1'!AW9</f>
        <v>0</v>
      </c>
      <c r="F9" s="63">
        <f>'E1 S1'!AX9</f>
        <v>5.7800925925925783E-2</v>
      </c>
      <c r="G9" s="64">
        <f>'E1 S1'!AY9</f>
        <v>1.8217592592592723E-2</v>
      </c>
      <c r="H9" s="59">
        <f>'E1 S2'!Y9</f>
        <v>0.125</v>
      </c>
      <c r="I9" s="63">
        <f>'E1 S2'!Z9</f>
        <v>6.6261574074073848E-2</v>
      </c>
      <c r="J9" s="64">
        <f>'E1 S2'!AA9</f>
        <v>0.16556712962962972</v>
      </c>
      <c r="K9" s="118">
        <f t="shared" ref="K9:M14" si="0">E9+H9</f>
        <v>0.125</v>
      </c>
      <c r="L9" s="68">
        <f t="shared" si="0"/>
        <v>0.12406249999999963</v>
      </c>
      <c r="M9" s="119">
        <f t="shared" si="0"/>
        <v>0.18378472222222245</v>
      </c>
    </row>
    <row r="10" spans="1:13">
      <c r="A10" s="6">
        <v>2</v>
      </c>
      <c r="B10" s="24">
        <v>753</v>
      </c>
      <c r="C10" s="137" t="s">
        <v>95</v>
      </c>
      <c r="D10" s="138" t="s">
        <v>96</v>
      </c>
      <c r="E10" s="69">
        <f>'E1 S1'!AW10</f>
        <v>0</v>
      </c>
      <c r="F10" s="73">
        <f>'E1 S1'!AX10</f>
        <v>6.1342592592592449E-2</v>
      </c>
      <c r="G10" s="74">
        <f>'E1 S1'!AY10</f>
        <v>2.1759259259259138E-2</v>
      </c>
      <c r="H10" s="69">
        <f>'E1 S2'!Y10</f>
        <v>0</v>
      </c>
      <c r="I10" s="73">
        <f>'E1 S2'!Z10</f>
        <v>4.2708333333333348E-2</v>
      </c>
      <c r="J10" s="74">
        <f>'E1 S2'!AA10</f>
        <v>2.1180555555555737E-2</v>
      </c>
      <c r="K10" s="120">
        <f t="shared" si="0"/>
        <v>0</v>
      </c>
      <c r="L10" s="78">
        <f t="shared" si="0"/>
        <v>0.1040509259259258</v>
      </c>
      <c r="M10" s="121">
        <f t="shared" si="0"/>
        <v>4.2939814814814875E-2</v>
      </c>
    </row>
    <row r="11" spans="1:13">
      <c r="A11" s="6">
        <v>3</v>
      </c>
      <c r="B11" s="15">
        <v>3</v>
      </c>
      <c r="C11" s="143" t="s">
        <v>99</v>
      </c>
      <c r="D11" s="144" t="s">
        <v>100</v>
      </c>
      <c r="E11" s="69" t="str">
        <f>'E1 S1'!AW11</f>
        <v>Abandon</v>
      </c>
      <c r="F11" s="73" t="str">
        <f>'E1 S1'!AX11</f>
        <v>Abandon</v>
      </c>
      <c r="G11" s="74" t="str">
        <f>'E1 S1'!AY11</f>
        <v>Abandon</v>
      </c>
      <c r="H11" s="69" t="str">
        <f>'E1 S2'!Y11</f>
        <v>Abandon</v>
      </c>
      <c r="I11" s="73" t="str">
        <f>'E1 S2'!Z11</f>
        <v>Abandon</v>
      </c>
      <c r="J11" s="74" t="str">
        <f>'E1 S2'!AA11</f>
        <v>Abandon</v>
      </c>
      <c r="K11" s="120" t="s">
        <v>142</v>
      </c>
      <c r="L11" s="78" t="s">
        <v>142</v>
      </c>
      <c r="M11" s="121" t="s">
        <v>142</v>
      </c>
    </row>
    <row r="12" spans="1:13">
      <c r="A12" s="6">
        <v>4</v>
      </c>
      <c r="B12" s="15">
        <v>4</v>
      </c>
      <c r="C12" s="143" t="s">
        <v>104</v>
      </c>
      <c r="D12" s="144" t="s">
        <v>105</v>
      </c>
      <c r="E12" s="69">
        <f>'E1 S1'!AW12</f>
        <v>0</v>
      </c>
      <c r="F12" s="73">
        <f>'E1 S1'!AX12</f>
        <v>5.3460648148148104E-2</v>
      </c>
      <c r="G12" s="74">
        <f>'E1 S1'!AY12</f>
        <v>1.3877314814815118E-2</v>
      </c>
      <c r="H12" s="69">
        <f>'E1 S2'!Y12</f>
        <v>0</v>
      </c>
      <c r="I12" s="73">
        <f>'E1 S2'!Z12</f>
        <v>4.1145833333332993E-2</v>
      </c>
      <c r="J12" s="74">
        <f>'E1 S2'!AA12</f>
        <v>1.5451388888888844E-2</v>
      </c>
      <c r="K12" s="120">
        <f t="shared" si="0"/>
        <v>0</v>
      </c>
      <c r="L12" s="78">
        <f t="shared" si="0"/>
        <v>9.4606481481481097E-2</v>
      </c>
      <c r="M12" s="121">
        <f t="shared" si="0"/>
        <v>2.9328703703703961E-2</v>
      </c>
    </row>
    <row r="13" spans="1:13">
      <c r="A13" s="6">
        <v>5</v>
      </c>
      <c r="B13" s="15">
        <v>33</v>
      </c>
      <c r="C13" s="143" t="s">
        <v>109</v>
      </c>
      <c r="D13" s="144" t="s">
        <v>110</v>
      </c>
      <c r="E13" s="69">
        <f>'E1 S1'!AW13</f>
        <v>0.25</v>
      </c>
      <c r="F13" s="73">
        <f>'E1 S1'!AX13</f>
        <v>8.7928240740740682E-2</v>
      </c>
      <c r="G13" s="74">
        <f>'E1 S1'!AY13</f>
        <v>0.36084490740740738</v>
      </c>
      <c r="H13" s="69">
        <f>'E1 S2'!Y13</f>
        <v>0.25</v>
      </c>
      <c r="I13" s="73">
        <f>'E1 S2'!Z13</f>
        <v>0</v>
      </c>
      <c r="J13" s="74">
        <f>'E1 S2'!AA13</f>
        <v>0.27569444444444446</v>
      </c>
      <c r="K13" s="120">
        <f t="shared" si="0"/>
        <v>0.5</v>
      </c>
      <c r="L13" s="78">
        <f t="shared" si="0"/>
        <v>8.7928240740740682E-2</v>
      </c>
      <c r="M13" s="121">
        <f t="shared" si="0"/>
        <v>0.63653935185185184</v>
      </c>
    </row>
    <row r="14" spans="1:13">
      <c r="A14" s="6">
        <v>6</v>
      </c>
      <c r="B14" s="15">
        <v>8</v>
      </c>
      <c r="C14" s="143" t="s">
        <v>117</v>
      </c>
      <c r="D14" s="144" t="s">
        <v>118</v>
      </c>
      <c r="E14" s="69">
        <f>'E1 S1'!AW14</f>
        <v>0.125</v>
      </c>
      <c r="F14" s="73">
        <f>'E1 S1'!AX14</f>
        <v>0.10423611111111108</v>
      </c>
      <c r="G14" s="74">
        <f>'E1 S1'!AY14</f>
        <v>0.19381944444444454</v>
      </c>
      <c r="H14" s="69">
        <f>'E1 S2'!Y14</f>
        <v>0.25</v>
      </c>
      <c r="I14" s="73">
        <f>'E1 S2'!Z14</f>
        <v>3.4722222222222099E-3</v>
      </c>
      <c r="J14" s="74">
        <f>'E1 S2'!AA14</f>
        <v>0.27222222222222225</v>
      </c>
      <c r="K14" s="120">
        <f t="shared" si="0"/>
        <v>0.375</v>
      </c>
      <c r="L14" s="78">
        <f t="shared" si="0"/>
        <v>0.10770833333333329</v>
      </c>
      <c r="M14" s="121">
        <f t="shared" si="0"/>
        <v>0.4660416666666668</v>
      </c>
    </row>
    <row r="15" spans="1:13">
      <c r="A15" s="6">
        <v>7</v>
      </c>
      <c r="B15" s="181">
        <v>77</v>
      </c>
      <c r="C15" s="182" t="s">
        <v>132</v>
      </c>
      <c r="D15" s="183" t="s">
        <v>133</v>
      </c>
      <c r="E15" s="69">
        <f>'E1 S1'!AW15</f>
        <v>0</v>
      </c>
      <c r="F15" s="73">
        <f>'E1 S1'!AX15</f>
        <v>5.7233796296296102E-2</v>
      </c>
      <c r="G15" s="74">
        <f>'E1 S1'!AY15</f>
        <v>1.7650462962963263E-2</v>
      </c>
      <c r="H15" s="69">
        <f>'E1 S2'!Y15</f>
        <v>0</v>
      </c>
      <c r="I15" s="73">
        <f>'E1 S2'!Z15</f>
        <v>4.8703703703703694E-2</v>
      </c>
      <c r="J15" s="74">
        <f>'E1 S2'!AA15</f>
        <v>2.3009259259259299E-2</v>
      </c>
      <c r="K15" s="120">
        <f t="shared" ref="K15" si="1">E15+H15</f>
        <v>0</v>
      </c>
      <c r="L15" s="78">
        <f t="shared" ref="L15" si="2">F15+I15</f>
        <v>0.1059374999999998</v>
      </c>
      <c r="M15" s="121">
        <f t="shared" ref="M15" si="3">G15+J15</f>
        <v>4.0659722222222562E-2</v>
      </c>
    </row>
    <row r="16" spans="1:13" ht="15" thickBot="1">
      <c r="A16" s="6"/>
      <c r="B16" s="88"/>
      <c r="C16" s="89"/>
      <c r="D16" s="102"/>
      <c r="E16" s="79"/>
      <c r="F16" s="82"/>
      <c r="G16" s="83"/>
      <c r="H16" s="79"/>
      <c r="I16" s="82"/>
      <c r="J16" s="83"/>
      <c r="K16" s="122"/>
      <c r="L16" s="123"/>
      <c r="M16" s="124"/>
    </row>
  </sheetData>
  <mergeCells count="7">
    <mergeCell ref="K5:M6"/>
    <mergeCell ref="E1:M3"/>
    <mergeCell ref="B1:D2"/>
    <mergeCell ref="B7:B8"/>
    <mergeCell ref="C7:D8"/>
    <mergeCell ref="E5:G6"/>
    <mergeCell ref="H5:J6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G19"/>
  <sheetViews>
    <sheetView workbookViewId="0"/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4" width="14.5" bestFit="1" customWidth="1"/>
  </cols>
  <sheetData>
    <row r="1" spans="1:7">
      <c r="A1" s="6"/>
      <c r="B1" s="254" t="s">
        <v>123</v>
      </c>
      <c r="C1" s="254"/>
      <c r="D1" s="254"/>
    </row>
    <row r="2" spans="1:7">
      <c r="A2" s="6"/>
      <c r="B2" s="254"/>
      <c r="C2" s="254"/>
      <c r="D2" s="254"/>
      <c r="E2" s="254" t="s">
        <v>59</v>
      </c>
      <c r="F2" s="254"/>
      <c r="G2" s="254"/>
    </row>
    <row r="3" spans="1:7">
      <c r="A3" s="6"/>
      <c r="E3" s="254"/>
      <c r="F3" s="254"/>
      <c r="G3" s="254"/>
    </row>
    <row r="4" spans="1:7" ht="15" thickBot="1">
      <c r="A4" s="6"/>
      <c r="C4" s="36"/>
      <c r="D4" s="37"/>
    </row>
    <row r="5" spans="1:7">
      <c r="A5" s="6"/>
      <c r="C5" s="36"/>
      <c r="D5" s="37"/>
      <c r="E5" s="264" t="s">
        <v>44</v>
      </c>
      <c r="F5" s="265"/>
      <c r="G5" s="266"/>
    </row>
    <row r="6" spans="1:7" ht="15" thickBot="1">
      <c r="A6" s="6"/>
      <c r="E6" s="267"/>
      <c r="F6" s="268"/>
      <c r="G6" s="269"/>
    </row>
    <row r="7" spans="1:7">
      <c r="A7" s="6"/>
      <c r="B7" s="243" t="s">
        <v>0</v>
      </c>
      <c r="C7" s="245" t="s">
        <v>18</v>
      </c>
      <c r="D7" s="234"/>
      <c r="E7" s="103" t="s">
        <v>25</v>
      </c>
      <c r="F7" s="104" t="s">
        <v>26</v>
      </c>
      <c r="G7" s="105" t="s">
        <v>26</v>
      </c>
    </row>
    <row r="8" spans="1:7" ht="15" thickBot="1">
      <c r="A8" s="6"/>
      <c r="B8" s="251"/>
      <c r="C8" s="252"/>
      <c r="D8" s="253"/>
      <c r="E8" s="106" t="s">
        <v>28</v>
      </c>
      <c r="F8" s="107" t="s">
        <v>29</v>
      </c>
      <c r="G8" s="108" t="s">
        <v>30</v>
      </c>
    </row>
    <row r="9" spans="1:7">
      <c r="A9" s="6">
        <v>1</v>
      </c>
      <c r="B9" s="14">
        <v>4</v>
      </c>
      <c r="C9" s="134" t="s">
        <v>104</v>
      </c>
      <c r="D9" s="135" t="s">
        <v>105</v>
      </c>
      <c r="E9" s="62">
        <f>'Etape 1'!K12</f>
        <v>0</v>
      </c>
      <c r="F9" s="63">
        <f>'Etape 1'!L12</f>
        <v>9.4606481481481097E-2</v>
      </c>
      <c r="G9" s="64">
        <f>'Etape 1'!M12</f>
        <v>2.9328703703703961E-2</v>
      </c>
    </row>
    <row r="10" spans="1:7">
      <c r="A10" s="6">
        <v>2</v>
      </c>
      <c r="B10" s="24">
        <v>77</v>
      </c>
      <c r="C10" s="140" t="s">
        <v>132</v>
      </c>
      <c r="D10" s="141" t="s">
        <v>133</v>
      </c>
      <c r="E10" s="72">
        <f>'Etape 1'!K15</f>
        <v>0</v>
      </c>
      <c r="F10" s="73">
        <f>'Etape 1'!L15</f>
        <v>0.1059374999999998</v>
      </c>
      <c r="G10" s="74">
        <f>'Etape 1'!M15</f>
        <v>4.0659722222222562E-2</v>
      </c>
    </row>
    <row r="11" spans="1:7">
      <c r="A11" s="6">
        <v>3</v>
      </c>
      <c r="B11" s="15">
        <v>753</v>
      </c>
      <c r="C11" s="216" t="s">
        <v>95</v>
      </c>
      <c r="D11" s="217" t="s">
        <v>96</v>
      </c>
      <c r="E11" s="72">
        <f>'Etape 1'!K10</f>
        <v>0</v>
      </c>
      <c r="F11" s="73">
        <f>'Etape 1'!L10</f>
        <v>0.1040509259259258</v>
      </c>
      <c r="G11" s="74">
        <f>'Etape 1'!M10</f>
        <v>4.2939814814814875E-2</v>
      </c>
    </row>
    <row r="12" spans="1:7">
      <c r="A12" s="6">
        <v>4</v>
      </c>
      <c r="B12" s="15">
        <v>25</v>
      </c>
      <c r="C12" s="216" t="s">
        <v>124</v>
      </c>
      <c r="D12" s="217" t="s">
        <v>125</v>
      </c>
      <c r="E12" s="72">
        <f>'Etape 1'!K9</f>
        <v>0.125</v>
      </c>
      <c r="F12" s="73">
        <f>'Etape 1'!L9</f>
        <v>0.12406249999999963</v>
      </c>
      <c r="G12" s="74">
        <f>'Etape 1'!M9</f>
        <v>0.18378472222222245</v>
      </c>
    </row>
    <row r="13" spans="1:7">
      <c r="A13" s="6">
        <v>5</v>
      </c>
      <c r="B13" s="15">
        <v>8</v>
      </c>
      <c r="C13" s="143" t="s">
        <v>117</v>
      </c>
      <c r="D13" s="144" t="s">
        <v>118</v>
      </c>
      <c r="E13" s="72">
        <f>'Etape 1'!K14</f>
        <v>0.375</v>
      </c>
      <c r="F13" s="73">
        <f>'Etape 1'!L14</f>
        <v>0.10770833333333329</v>
      </c>
      <c r="G13" s="74">
        <f>'Etape 1'!M14</f>
        <v>0.4660416666666668</v>
      </c>
    </row>
    <row r="14" spans="1:7">
      <c r="A14" s="6">
        <v>6</v>
      </c>
      <c r="B14" s="15">
        <v>33</v>
      </c>
      <c r="C14" s="143" t="s">
        <v>109</v>
      </c>
      <c r="D14" s="144" t="s">
        <v>110</v>
      </c>
      <c r="E14" s="72">
        <f>'Etape 1'!K13</f>
        <v>0.5</v>
      </c>
      <c r="F14" s="73">
        <f>'Etape 1'!L13</f>
        <v>8.7928240740740682E-2</v>
      </c>
      <c r="G14" s="74">
        <f>'Etape 1'!M13</f>
        <v>0.63653935185185184</v>
      </c>
    </row>
    <row r="15" spans="1:7">
      <c r="A15" s="6"/>
      <c r="B15" s="181">
        <v>3</v>
      </c>
      <c r="C15" s="182" t="s">
        <v>99</v>
      </c>
      <c r="D15" s="183" t="s">
        <v>100</v>
      </c>
      <c r="E15" s="72" t="str">
        <f>'Etape 1'!K11</f>
        <v>Abandon</v>
      </c>
      <c r="F15" s="73" t="str">
        <f>'Etape 1'!L11</f>
        <v>Abandon</v>
      </c>
      <c r="G15" s="74" t="str">
        <f>'Etape 1'!M11</f>
        <v>Abandon</v>
      </c>
    </row>
    <row r="16" spans="1:7" ht="15" thickBot="1">
      <c r="A16" s="6"/>
      <c r="B16" s="88"/>
      <c r="C16" s="89"/>
      <c r="D16" s="90"/>
      <c r="E16" s="86"/>
      <c r="F16" s="82"/>
      <c r="G16" s="83"/>
    </row>
    <row r="19" spans="3:6">
      <c r="C19" t="s">
        <v>47</v>
      </c>
      <c r="F19" t="s">
        <v>48</v>
      </c>
    </row>
  </sheetData>
  <sortState ref="B9:G15">
    <sortCondition ref="G9:G15"/>
  </sortState>
  <mergeCells count="5">
    <mergeCell ref="E2:G3"/>
    <mergeCell ref="B1:D2"/>
    <mergeCell ref="B7:B8"/>
    <mergeCell ref="C7:D8"/>
    <mergeCell ref="E5:G6"/>
  </mergeCells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BC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4" width="14.5" bestFit="1" customWidth="1"/>
  </cols>
  <sheetData>
    <row r="1" spans="1:55">
      <c r="A1" s="6"/>
      <c r="B1" s="254" t="s">
        <v>123</v>
      </c>
      <c r="C1" s="254"/>
      <c r="D1" s="254"/>
    </row>
    <row r="2" spans="1:55">
      <c r="A2" s="6"/>
      <c r="B2" s="254"/>
      <c r="C2" s="254"/>
      <c r="D2" s="254"/>
    </row>
    <row r="3" spans="1:55">
      <c r="A3" s="6"/>
    </row>
    <row r="4" spans="1:55">
      <c r="A4" s="6"/>
      <c r="C4" s="36" t="s">
        <v>16</v>
      </c>
      <c r="D4" s="37">
        <v>6.25E-2</v>
      </c>
    </row>
    <row r="5" spans="1:55">
      <c r="A5" s="6"/>
      <c r="C5" s="36" t="s">
        <v>17</v>
      </c>
      <c r="D5" s="37">
        <v>4.1666666666666664E-2</v>
      </c>
    </row>
    <row r="6" spans="1:55" ht="15" thickBot="1">
      <c r="A6" s="6"/>
    </row>
    <row r="7" spans="1:55" ht="15" thickBot="1">
      <c r="A7" s="6"/>
      <c r="B7" s="243" t="s">
        <v>0</v>
      </c>
      <c r="C7" s="245" t="s">
        <v>18</v>
      </c>
      <c r="D7" s="234"/>
      <c r="E7" s="93" t="s">
        <v>42</v>
      </c>
      <c r="F7" s="43" t="s">
        <v>68</v>
      </c>
      <c r="G7" s="94" t="s">
        <v>70</v>
      </c>
      <c r="H7" s="44" t="s">
        <v>82</v>
      </c>
      <c r="I7" s="91" t="s">
        <v>70</v>
      </c>
      <c r="J7" s="41" t="s">
        <v>82</v>
      </c>
      <c r="K7" s="92" t="s">
        <v>71</v>
      </c>
      <c r="L7" s="42" t="s">
        <v>83</v>
      </c>
      <c r="M7" s="93" t="s">
        <v>71</v>
      </c>
      <c r="N7" s="43" t="s">
        <v>83</v>
      </c>
      <c r="O7" s="94" t="s">
        <v>72</v>
      </c>
      <c r="P7" s="44" t="s">
        <v>84</v>
      </c>
      <c r="Q7" s="91" t="s">
        <v>72</v>
      </c>
      <c r="R7" s="41" t="s">
        <v>84</v>
      </c>
      <c r="S7" s="92" t="s">
        <v>73</v>
      </c>
      <c r="T7" s="45" t="s">
        <v>85</v>
      </c>
      <c r="U7" s="93" t="s">
        <v>73</v>
      </c>
      <c r="V7" s="43" t="s">
        <v>85</v>
      </c>
      <c r="W7" s="94" t="s">
        <v>74</v>
      </c>
      <c r="X7" s="44" t="s">
        <v>68</v>
      </c>
      <c r="Y7" s="93" t="s">
        <v>74</v>
      </c>
      <c r="Z7" s="43" t="s">
        <v>68</v>
      </c>
      <c r="AA7" s="94" t="s">
        <v>75</v>
      </c>
      <c r="AB7" s="44" t="s">
        <v>68</v>
      </c>
      <c r="AC7" s="93" t="s">
        <v>75</v>
      </c>
      <c r="AD7" s="43" t="s">
        <v>68</v>
      </c>
      <c r="AE7" s="94" t="s">
        <v>76</v>
      </c>
      <c r="AF7" s="44" t="s">
        <v>82</v>
      </c>
      <c r="AG7" s="91" t="s">
        <v>76</v>
      </c>
      <c r="AH7" s="41" t="s">
        <v>82</v>
      </c>
      <c r="AI7" s="92" t="s">
        <v>77</v>
      </c>
      <c r="AJ7" s="42" t="s">
        <v>83</v>
      </c>
      <c r="AK7" s="93" t="s">
        <v>77</v>
      </c>
      <c r="AL7" s="43" t="s">
        <v>83</v>
      </c>
      <c r="AM7" s="94" t="s">
        <v>78</v>
      </c>
      <c r="AN7" s="44" t="s">
        <v>84</v>
      </c>
      <c r="AO7" s="91" t="s">
        <v>78</v>
      </c>
      <c r="AP7" s="41" t="s">
        <v>84</v>
      </c>
      <c r="AQ7" s="92" t="s">
        <v>79</v>
      </c>
      <c r="AR7" s="45" t="s">
        <v>85</v>
      </c>
      <c r="AS7" s="93" t="s">
        <v>79</v>
      </c>
      <c r="AT7" s="43" t="s">
        <v>85</v>
      </c>
      <c r="AU7" s="94" t="s">
        <v>80</v>
      </c>
      <c r="AV7" s="44" t="s">
        <v>68</v>
      </c>
      <c r="AW7" s="93" t="s">
        <v>80</v>
      </c>
      <c r="AX7" s="43" t="s">
        <v>68</v>
      </c>
      <c r="AY7" s="94" t="s">
        <v>81</v>
      </c>
      <c r="AZ7" s="44" t="s">
        <v>69</v>
      </c>
      <c r="BA7" s="46" t="s">
        <v>25</v>
      </c>
      <c r="BB7" s="47" t="s">
        <v>26</v>
      </c>
      <c r="BC7" s="48" t="s">
        <v>26</v>
      </c>
    </row>
    <row r="8" spans="1:55" ht="15" thickBot="1">
      <c r="A8" s="6"/>
      <c r="B8" s="251"/>
      <c r="C8" s="252"/>
      <c r="D8" s="253"/>
      <c r="E8" s="52" t="s">
        <v>42</v>
      </c>
      <c r="F8" s="53" t="s">
        <v>70</v>
      </c>
      <c r="G8" s="54">
        <v>3.472222222222222E-3</v>
      </c>
      <c r="H8" s="55" t="s">
        <v>27</v>
      </c>
      <c r="I8" s="49" t="s">
        <v>70</v>
      </c>
      <c r="J8" s="50" t="s">
        <v>71</v>
      </c>
      <c r="K8" s="50">
        <v>8.3333333333333332E-3</v>
      </c>
      <c r="L8" s="51" t="s">
        <v>27</v>
      </c>
      <c r="M8" s="52" t="s">
        <v>71</v>
      </c>
      <c r="N8" s="53" t="s">
        <v>72</v>
      </c>
      <c r="O8" s="54">
        <v>3.472222222222222E-3</v>
      </c>
      <c r="P8" s="55" t="s">
        <v>27</v>
      </c>
      <c r="Q8" s="49" t="s">
        <v>72</v>
      </c>
      <c r="R8" s="50" t="s">
        <v>73</v>
      </c>
      <c r="S8" s="50">
        <v>6.9444444444444441E-3</v>
      </c>
      <c r="T8" s="51" t="s">
        <v>27</v>
      </c>
      <c r="U8" s="52" t="s">
        <v>73</v>
      </c>
      <c r="V8" s="53" t="s">
        <v>74</v>
      </c>
      <c r="W8" s="54">
        <v>3.472222222222222E-3</v>
      </c>
      <c r="X8" s="101" t="s">
        <v>27</v>
      </c>
      <c r="Y8" s="52" t="s">
        <v>74</v>
      </c>
      <c r="Z8" s="53" t="s">
        <v>75</v>
      </c>
      <c r="AA8" s="54">
        <v>1.7361111111111112E-2</v>
      </c>
      <c r="AB8" s="101" t="s">
        <v>27</v>
      </c>
      <c r="AC8" s="52" t="s">
        <v>75</v>
      </c>
      <c r="AD8" s="53" t="s">
        <v>76</v>
      </c>
      <c r="AE8" s="54">
        <v>3.472222222222222E-3</v>
      </c>
      <c r="AF8" s="101" t="s">
        <v>27</v>
      </c>
      <c r="AG8" s="49" t="s">
        <v>76</v>
      </c>
      <c r="AH8" s="50" t="s">
        <v>77</v>
      </c>
      <c r="AI8" s="50">
        <v>8.3333333333333332E-3</v>
      </c>
      <c r="AJ8" s="51" t="s">
        <v>27</v>
      </c>
      <c r="AK8" s="52" t="s">
        <v>77</v>
      </c>
      <c r="AL8" s="54">
        <v>3.472222222222222E-3</v>
      </c>
      <c r="AM8" s="54">
        <v>3.472222222222222E-3</v>
      </c>
      <c r="AN8" s="55" t="s">
        <v>27</v>
      </c>
      <c r="AO8" s="49" t="s">
        <v>78</v>
      </c>
      <c r="AP8" s="50" t="s">
        <v>79</v>
      </c>
      <c r="AQ8" s="50">
        <v>6.9444444444444441E-3</v>
      </c>
      <c r="AR8" s="51" t="s">
        <v>27</v>
      </c>
      <c r="AS8" s="52" t="s">
        <v>79</v>
      </c>
      <c r="AT8" s="53" t="s">
        <v>80</v>
      </c>
      <c r="AU8" s="54">
        <v>3.472222222222222E-3</v>
      </c>
      <c r="AV8" s="101" t="s">
        <v>27</v>
      </c>
      <c r="AW8" s="52" t="s">
        <v>80</v>
      </c>
      <c r="AX8" s="53" t="s">
        <v>81</v>
      </c>
      <c r="AY8" s="54">
        <v>1.7361111111111112E-2</v>
      </c>
      <c r="AZ8" s="101" t="s">
        <v>27</v>
      </c>
      <c r="BA8" s="56" t="s">
        <v>28</v>
      </c>
      <c r="BB8" s="57" t="s">
        <v>29</v>
      </c>
      <c r="BC8" s="58" t="s">
        <v>30</v>
      </c>
    </row>
    <row r="9" spans="1:55">
      <c r="A9" s="6">
        <v>1</v>
      </c>
      <c r="B9" s="14">
        <v>25</v>
      </c>
      <c r="C9" s="131" t="s">
        <v>124</v>
      </c>
      <c r="D9" s="132" t="s">
        <v>125</v>
      </c>
      <c r="E9" s="65"/>
      <c r="F9" s="66"/>
      <c r="G9" s="60">
        <f t="shared" ref="G9:G14" si="0">+F9-E9</f>
        <v>0</v>
      </c>
      <c r="H9" s="61">
        <f t="shared" ref="H9:H14" si="1">+ABS(G9-$O$8)</f>
        <v>3.472222222222222E-3</v>
      </c>
      <c r="I9" s="62"/>
      <c r="J9" s="63"/>
      <c r="K9" s="63">
        <f t="shared" ref="K9:K14" si="2">+J9-I9</f>
        <v>0</v>
      </c>
      <c r="L9" s="64">
        <f t="shared" ref="L9:L14" si="3">+ABS(K9-$K$8)</f>
        <v>8.3333333333333332E-3</v>
      </c>
      <c r="M9" s="65"/>
      <c r="N9" s="66"/>
      <c r="O9" s="60">
        <f t="shared" ref="O9:O14" si="4">+N9-M9</f>
        <v>0</v>
      </c>
      <c r="P9" s="61">
        <f t="shared" ref="P9:P14" si="5">+ABS(O9-$O$8)</f>
        <v>3.472222222222222E-3</v>
      </c>
      <c r="Q9" s="62"/>
      <c r="R9" s="63"/>
      <c r="S9" s="63">
        <f t="shared" ref="S9:S14" si="6">+R9-Q9</f>
        <v>0</v>
      </c>
      <c r="T9" s="64">
        <f t="shared" ref="T9:T14" si="7">+ABS(S9-$S$8)</f>
        <v>6.9444444444444441E-3</v>
      </c>
      <c r="U9" s="59"/>
      <c r="V9" s="60"/>
      <c r="W9" s="60">
        <f t="shared" ref="W9:W14" si="8">+V9-U9</f>
        <v>0</v>
      </c>
      <c r="X9" s="61">
        <f t="shared" ref="X9:X14" si="9">+ABS(W9-$W$8)</f>
        <v>3.472222222222222E-3</v>
      </c>
      <c r="Y9" s="59"/>
      <c r="Z9" s="60"/>
      <c r="AA9" s="60">
        <f t="shared" ref="AA9:AA14" si="10">+Z9-Y9</f>
        <v>0</v>
      </c>
      <c r="AB9" s="61">
        <f t="shared" ref="AB9:AB14" si="11">+ABS(AA9-$AA$8)</f>
        <v>1.7361111111111112E-2</v>
      </c>
      <c r="AC9" s="59"/>
      <c r="AD9" s="60"/>
      <c r="AE9" s="60">
        <f t="shared" ref="AE9:AE14" si="12">+AD9-AC9</f>
        <v>0</v>
      </c>
      <c r="AF9" s="61">
        <f t="shared" ref="AF9:AF14" si="13">+ABS(AE9-$AE$8)</f>
        <v>3.472222222222222E-3</v>
      </c>
      <c r="AG9" s="62"/>
      <c r="AH9" s="63"/>
      <c r="AI9" s="63">
        <f t="shared" ref="AI9:AI14" si="14">+AH9-AG9</f>
        <v>0</v>
      </c>
      <c r="AJ9" s="64">
        <f t="shared" ref="AJ9:AJ14" si="15">+ABS(AI9-$AI$8)</f>
        <v>8.3333333333333332E-3</v>
      </c>
      <c r="AK9" s="65"/>
      <c r="AL9" s="66"/>
      <c r="AM9" s="60">
        <f t="shared" ref="AM9:AM14" si="16">+AL9-AK9</f>
        <v>0</v>
      </c>
      <c r="AN9" s="61">
        <f t="shared" ref="AN9:AN14" si="17">+ABS(AM9-$AM$8)</f>
        <v>3.472222222222222E-3</v>
      </c>
      <c r="AO9" s="62"/>
      <c r="AP9" s="63"/>
      <c r="AQ9" s="63">
        <f t="shared" ref="AQ9:AQ14" si="18">+AP9-AO9</f>
        <v>0</v>
      </c>
      <c r="AR9" s="64">
        <f t="shared" ref="AR9:AR14" si="19">+ABS(AQ9-$AQ$8)</f>
        <v>6.9444444444444441E-3</v>
      </c>
      <c r="AS9" s="59"/>
      <c r="AT9" s="60"/>
      <c r="AU9" s="60">
        <f t="shared" ref="AU9:AU14" si="20">+AT9-AS9</f>
        <v>0</v>
      </c>
      <c r="AV9" s="61">
        <f t="shared" ref="AV9:AV14" si="21">+ABS(AU9-$AU$8)</f>
        <v>3.472222222222222E-3</v>
      </c>
      <c r="AW9" s="59"/>
      <c r="AX9" s="60"/>
      <c r="AY9" s="60">
        <f t="shared" ref="AY9:AY14" si="22">+AX9-AW9</f>
        <v>0</v>
      </c>
      <c r="AZ9" s="61">
        <f t="shared" ref="AZ9:AZ14" si="23">+ABS(AY9-$AY$8)</f>
        <v>1.7361111111111112E-2</v>
      </c>
      <c r="BA9" s="67" t="s">
        <v>142</v>
      </c>
      <c r="BB9" s="68" t="s">
        <v>142</v>
      </c>
      <c r="BC9" s="68" t="s">
        <v>142</v>
      </c>
    </row>
    <row r="10" spans="1:55">
      <c r="A10" s="6">
        <v>2</v>
      </c>
      <c r="B10" s="24">
        <v>753</v>
      </c>
      <c r="C10" s="137" t="s">
        <v>95</v>
      </c>
      <c r="D10" s="138" t="s">
        <v>96</v>
      </c>
      <c r="E10" s="75">
        <v>0.35555555555555557</v>
      </c>
      <c r="F10" s="76">
        <v>0.35972222222222222</v>
      </c>
      <c r="G10" s="70">
        <f t="shared" si="0"/>
        <v>4.1666666666666519E-3</v>
      </c>
      <c r="H10" s="71">
        <f t="shared" si="1"/>
        <v>6.9444444444442983E-4</v>
      </c>
      <c r="I10" s="72">
        <v>0.36319444444444443</v>
      </c>
      <c r="J10" s="73">
        <v>0.38091435185185185</v>
      </c>
      <c r="K10" s="73">
        <f t="shared" si="2"/>
        <v>1.771990740740742E-2</v>
      </c>
      <c r="L10" s="74">
        <f t="shared" si="3"/>
        <v>9.3865740740740871E-3</v>
      </c>
      <c r="M10" s="75">
        <v>0.38055555555555554</v>
      </c>
      <c r="N10" s="76">
        <v>0.3840277777777778</v>
      </c>
      <c r="O10" s="70">
        <f t="shared" si="4"/>
        <v>3.4722222222222654E-3</v>
      </c>
      <c r="P10" s="71">
        <f t="shared" si="5"/>
        <v>4.3368086899420177E-17</v>
      </c>
      <c r="Q10" s="72">
        <v>0.38750000000000001</v>
      </c>
      <c r="R10" s="73">
        <v>0.40442129629629631</v>
      </c>
      <c r="S10" s="73">
        <f t="shared" si="6"/>
        <v>1.6921296296296295E-2</v>
      </c>
      <c r="T10" s="74">
        <f t="shared" si="7"/>
        <v>9.9768518518518513E-3</v>
      </c>
      <c r="U10" s="69">
        <v>0.40416666666666662</v>
      </c>
      <c r="V10" s="70">
        <v>0.40763888888888888</v>
      </c>
      <c r="W10" s="70">
        <f t="shared" si="8"/>
        <v>3.4722222222222654E-3</v>
      </c>
      <c r="X10" s="71">
        <f t="shared" si="9"/>
        <v>4.3368086899420177E-17</v>
      </c>
      <c r="Y10" s="69">
        <v>0.40763888888888888</v>
      </c>
      <c r="Z10" s="70">
        <v>0.42499999999999999</v>
      </c>
      <c r="AA10" s="70">
        <f t="shared" si="10"/>
        <v>1.7361111111111105E-2</v>
      </c>
      <c r="AB10" s="71">
        <f t="shared" si="11"/>
        <v>6.9388939039072284E-18</v>
      </c>
      <c r="AC10" s="69">
        <v>0.42499999999999999</v>
      </c>
      <c r="AD10" s="70">
        <v>0.4284722222222222</v>
      </c>
      <c r="AE10" s="70">
        <f t="shared" si="12"/>
        <v>3.4722222222222099E-3</v>
      </c>
      <c r="AF10" s="71">
        <f t="shared" si="13"/>
        <v>1.214306433183765E-17</v>
      </c>
      <c r="AG10" s="72">
        <v>0.43194444444444446</v>
      </c>
      <c r="AH10" s="73">
        <v>0.44942129629629629</v>
      </c>
      <c r="AI10" s="73">
        <f t="shared" si="14"/>
        <v>1.7476851851851827E-2</v>
      </c>
      <c r="AJ10" s="74">
        <f t="shared" si="15"/>
        <v>9.1435185185184936E-3</v>
      </c>
      <c r="AK10" s="75">
        <v>0.44930555555555557</v>
      </c>
      <c r="AL10" s="76">
        <v>0.45277777777777778</v>
      </c>
      <c r="AM10" s="70">
        <f t="shared" si="16"/>
        <v>3.4722222222222099E-3</v>
      </c>
      <c r="AN10" s="71">
        <f t="shared" si="17"/>
        <v>1.214306433183765E-17</v>
      </c>
      <c r="AO10" s="72">
        <v>0.45624999999999999</v>
      </c>
      <c r="AP10" s="73">
        <v>0.47288194444444448</v>
      </c>
      <c r="AQ10" s="73">
        <f t="shared" si="18"/>
        <v>1.6631944444444491E-2</v>
      </c>
      <c r="AR10" s="74">
        <f t="shared" si="19"/>
        <v>9.6875000000000468E-3</v>
      </c>
      <c r="AS10" s="69">
        <v>0.47222222222222227</v>
      </c>
      <c r="AT10" s="70">
        <v>0.47569444444444442</v>
      </c>
      <c r="AU10" s="70">
        <f t="shared" si="20"/>
        <v>3.4722222222221544E-3</v>
      </c>
      <c r="AV10" s="71">
        <f t="shared" si="21"/>
        <v>6.7654215563095477E-17</v>
      </c>
      <c r="AW10" s="69">
        <v>0.47569444444444442</v>
      </c>
      <c r="AX10" s="70">
        <v>0.49305555555555558</v>
      </c>
      <c r="AY10" s="70">
        <f t="shared" si="22"/>
        <v>1.736111111111116E-2</v>
      </c>
      <c r="AZ10" s="71">
        <f t="shared" si="23"/>
        <v>4.8572257327350599E-17</v>
      </c>
      <c r="BA10" s="77"/>
      <c r="BB10" s="78">
        <f t="shared" ref="BB10:BB14" si="24">G10+K10+O10+S10+W10+AA10+AE10+AI10+AM10+AQ10+AU10+AY10</f>
        <v>0.12500000000000006</v>
      </c>
      <c r="BC10" s="78">
        <f t="shared" ref="BC10:BC14" si="25">H10+L10+P10+T10+X10+AB10+AF10+AJ10+AN10+AR10+AV10+AZ10+BA10</f>
        <v>3.8888888888889146E-2</v>
      </c>
    </row>
    <row r="11" spans="1:55">
      <c r="A11" s="6">
        <v>3</v>
      </c>
      <c r="B11" s="15">
        <v>3</v>
      </c>
      <c r="C11" s="143" t="s">
        <v>99</v>
      </c>
      <c r="D11" s="144" t="s">
        <v>100</v>
      </c>
      <c r="E11" s="75"/>
      <c r="F11" s="76"/>
      <c r="G11" s="70">
        <f t="shared" si="0"/>
        <v>0</v>
      </c>
      <c r="H11" s="71">
        <f t="shared" si="1"/>
        <v>3.472222222222222E-3</v>
      </c>
      <c r="I11" s="72"/>
      <c r="J11" s="73"/>
      <c r="K11" s="73">
        <f t="shared" si="2"/>
        <v>0</v>
      </c>
      <c r="L11" s="74">
        <f t="shared" si="3"/>
        <v>8.3333333333333332E-3</v>
      </c>
      <c r="M11" s="75"/>
      <c r="N11" s="76"/>
      <c r="O11" s="70">
        <f t="shared" si="4"/>
        <v>0</v>
      </c>
      <c r="P11" s="71">
        <f t="shared" si="5"/>
        <v>3.472222222222222E-3</v>
      </c>
      <c r="Q11" s="72"/>
      <c r="R11" s="73"/>
      <c r="S11" s="73">
        <f t="shared" si="6"/>
        <v>0</v>
      </c>
      <c r="T11" s="74">
        <f t="shared" si="7"/>
        <v>6.9444444444444441E-3</v>
      </c>
      <c r="U11" s="69"/>
      <c r="V11" s="70"/>
      <c r="W11" s="70">
        <f t="shared" si="8"/>
        <v>0</v>
      </c>
      <c r="X11" s="71">
        <f t="shared" si="9"/>
        <v>3.472222222222222E-3</v>
      </c>
      <c r="Y11" s="69"/>
      <c r="Z11" s="70"/>
      <c r="AA11" s="70">
        <f t="shared" si="10"/>
        <v>0</v>
      </c>
      <c r="AB11" s="71">
        <f t="shared" si="11"/>
        <v>1.7361111111111112E-2</v>
      </c>
      <c r="AC11" s="69"/>
      <c r="AD11" s="70"/>
      <c r="AE11" s="70">
        <f t="shared" si="12"/>
        <v>0</v>
      </c>
      <c r="AF11" s="71">
        <f t="shared" si="13"/>
        <v>3.472222222222222E-3</v>
      </c>
      <c r="AG11" s="72"/>
      <c r="AH11" s="73"/>
      <c r="AI11" s="73">
        <f t="shared" si="14"/>
        <v>0</v>
      </c>
      <c r="AJ11" s="74">
        <f t="shared" si="15"/>
        <v>8.3333333333333332E-3</v>
      </c>
      <c r="AK11" s="75"/>
      <c r="AL11" s="76"/>
      <c r="AM11" s="70">
        <f t="shared" si="16"/>
        <v>0</v>
      </c>
      <c r="AN11" s="71">
        <f t="shared" si="17"/>
        <v>3.472222222222222E-3</v>
      </c>
      <c r="AO11" s="72"/>
      <c r="AP11" s="73"/>
      <c r="AQ11" s="73">
        <f t="shared" si="18"/>
        <v>0</v>
      </c>
      <c r="AR11" s="74">
        <f t="shared" si="19"/>
        <v>6.9444444444444441E-3</v>
      </c>
      <c r="AS11" s="69"/>
      <c r="AT11" s="70"/>
      <c r="AU11" s="70">
        <f t="shared" si="20"/>
        <v>0</v>
      </c>
      <c r="AV11" s="71">
        <f t="shared" si="21"/>
        <v>3.472222222222222E-3</v>
      </c>
      <c r="AW11" s="69"/>
      <c r="AX11" s="70"/>
      <c r="AY11" s="70">
        <f t="shared" si="22"/>
        <v>0</v>
      </c>
      <c r="AZ11" s="71">
        <f t="shared" si="23"/>
        <v>1.7361111111111112E-2</v>
      </c>
      <c r="BA11" s="77" t="s">
        <v>142</v>
      </c>
      <c r="BB11" s="78" t="s">
        <v>142</v>
      </c>
      <c r="BC11" s="78" t="s">
        <v>142</v>
      </c>
    </row>
    <row r="12" spans="1:55">
      <c r="A12" s="6">
        <v>4</v>
      </c>
      <c r="B12" s="15">
        <v>4</v>
      </c>
      <c r="C12" s="143" t="s">
        <v>104</v>
      </c>
      <c r="D12" s="144" t="s">
        <v>105</v>
      </c>
      <c r="E12" s="75">
        <v>0.35416666666666669</v>
      </c>
      <c r="F12" s="76">
        <v>0.3576388888888889</v>
      </c>
      <c r="G12" s="70">
        <f t="shared" si="0"/>
        <v>3.4722222222222099E-3</v>
      </c>
      <c r="H12" s="71">
        <f t="shared" si="1"/>
        <v>1.214306433183765E-17</v>
      </c>
      <c r="I12" s="72">
        <v>0.3611111111111111</v>
      </c>
      <c r="J12" s="73">
        <v>0.37648148148148147</v>
      </c>
      <c r="K12" s="73">
        <f t="shared" si="2"/>
        <v>1.5370370370370368E-2</v>
      </c>
      <c r="L12" s="74">
        <f t="shared" si="3"/>
        <v>7.0370370370370344E-3</v>
      </c>
      <c r="M12" s="75">
        <v>0.37638888888888888</v>
      </c>
      <c r="N12" s="76">
        <v>0.37986111111111115</v>
      </c>
      <c r="O12" s="70">
        <f t="shared" si="4"/>
        <v>3.4722222222222654E-3</v>
      </c>
      <c r="P12" s="71">
        <f t="shared" si="5"/>
        <v>4.3368086899420177E-17</v>
      </c>
      <c r="Q12" s="72">
        <v>0.3833333333333333</v>
      </c>
      <c r="R12" s="73">
        <v>0.3974421296296296</v>
      </c>
      <c r="S12" s="73">
        <f t="shared" si="6"/>
        <v>1.41087962962963E-2</v>
      </c>
      <c r="T12" s="74">
        <f t="shared" si="7"/>
        <v>7.1643518518518558E-3</v>
      </c>
      <c r="U12" s="69">
        <v>0.3972222222222222</v>
      </c>
      <c r="V12" s="70">
        <v>0.40069444444444446</v>
      </c>
      <c r="W12" s="70">
        <f t="shared" si="8"/>
        <v>3.4722222222222654E-3</v>
      </c>
      <c r="X12" s="71">
        <f t="shared" si="9"/>
        <v>4.3368086899420177E-17</v>
      </c>
      <c r="Y12" s="69">
        <v>0.40069444444444446</v>
      </c>
      <c r="Z12" s="70">
        <v>0.41805555555555557</v>
      </c>
      <c r="AA12" s="70">
        <f t="shared" si="10"/>
        <v>1.7361111111111105E-2</v>
      </c>
      <c r="AB12" s="71">
        <f t="shared" si="11"/>
        <v>6.9388939039072284E-18</v>
      </c>
      <c r="AC12" s="69">
        <v>0.41805555555555557</v>
      </c>
      <c r="AD12" s="70">
        <v>0.42152777777777778</v>
      </c>
      <c r="AE12" s="70">
        <f t="shared" si="12"/>
        <v>3.4722222222222099E-3</v>
      </c>
      <c r="AF12" s="71">
        <f t="shared" si="13"/>
        <v>1.214306433183765E-17</v>
      </c>
      <c r="AG12" s="72">
        <v>0.42499999999999999</v>
      </c>
      <c r="AH12" s="73">
        <v>0.44033564814814818</v>
      </c>
      <c r="AI12" s="73">
        <f t="shared" si="14"/>
        <v>1.5335648148148195E-2</v>
      </c>
      <c r="AJ12" s="74">
        <f t="shared" si="15"/>
        <v>7.0023148148148622E-3</v>
      </c>
      <c r="AK12" s="75">
        <v>0.44027777777777777</v>
      </c>
      <c r="AL12" s="76">
        <v>0.44375000000000003</v>
      </c>
      <c r="AM12" s="70">
        <f t="shared" si="16"/>
        <v>3.4722222222222654E-3</v>
      </c>
      <c r="AN12" s="71">
        <f t="shared" si="17"/>
        <v>4.3368086899420177E-17</v>
      </c>
      <c r="AO12" s="72">
        <v>0.44722222222222219</v>
      </c>
      <c r="AP12" s="73">
        <v>0.46229166666666671</v>
      </c>
      <c r="AQ12" s="73">
        <f t="shared" si="18"/>
        <v>1.5069444444444524E-2</v>
      </c>
      <c r="AR12" s="74">
        <f t="shared" si="19"/>
        <v>8.1250000000000801E-3</v>
      </c>
      <c r="AS12" s="69">
        <v>0.46180555555555558</v>
      </c>
      <c r="AT12" s="70">
        <v>0.46527777777777773</v>
      </c>
      <c r="AU12" s="70">
        <f t="shared" si="20"/>
        <v>3.4722222222221544E-3</v>
      </c>
      <c r="AV12" s="71">
        <f t="shared" si="21"/>
        <v>6.7654215563095477E-17</v>
      </c>
      <c r="AW12" s="69">
        <v>0.46527777777777773</v>
      </c>
      <c r="AX12" s="70">
        <v>0.4826388888888889</v>
      </c>
      <c r="AY12" s="70">
        <f t="shared" si="22"/>
        <v>1.736111111111116E-2</v>
      </c>
      <c r="AZ12" s="71">
        <f t="shared" si="23"/>
        <v>4.8572257327350599E-17</v>
      </c>
      <c r="BA12" s="77"/>
      <c r="BB12" s="78">
        <f t="shared" si="24"/>
        <v>0.11543981481481502</v>
      </c>
      <c r="BC12" s="78">
        <f t="shared" si="25"/>
        <v>2.9328703703704107E-2</v>
      </c>
    </row>
    <row r="13" spans="1:55">
      <c r="A13" s="6">
        <v>5</v>
      </c>
      <c r="B13" s="15">
        <v>33</v>
      </c>
      <c r="C13" s="143" t="s">
        <v>109</v>
      </c>
      <c r="D13" s="144" t="s">
        <v>110</v>
      </c>
      <c r="E13" s="75"/>
      <c r="F13" s="76"/>
      <c r="G13" s="70">
        <f t="shared" si="0"/>
        <v>0</v>
      </c>
      <c r="H13" s="71">
        <f t="shared" si="1"/>
        <v>3.472222222222222E-3</v>
      </c>
      <c r="I13" s="72"/>
      <c r="J13" s="73"/>
      <c r="K13" s="73">
        <f t="shared" si="2"/>
        <v>0</v>
      </c>
      <c r="L13" s="74">
        <f t="shared" si="3"/>
        <v>8.3333333333333332E-3</v>
      </c>
      <c r="M13" s="75"/>
      <c r="N13" s="76"/>
      <c r="O13" s="70">
        <f t="shared" si="4"/>
        <v>0</v>
      </c>
      <c r="P13" s="71">
        <f t="shared" si="5"/>
        <v>3.472222222222222E-3</v>
      </c>
      <c r="Q13" s="72"/>
      <c r="R13" s="73"/>
      <c r="S13" s="73">
        <f t="shared" si="6"/>
        <v>0</v>
      </c>
      <c r="T13" s="74">
        <f t="shared" si="7"/>
        <v>6.9444444444444441E-3</v>
      </c>
      <c r="U13" s="69"/>
      <c r="V13" s="70"/>
      <c r="W13" s="70">
        <f t="shared" si="8"/>
        <v>0</v>
      </c>
      <c r="X13" s="71">
        <f t="shared" si="9"/>
        <v>3.472222222222222E-3</v>
      </c>
      <c r="Y13" s="69"/>
      <c r="Z13" s="70"/>
      <c r="AA13" s="70">
        <f t="shared" si="10"/>
        <v>0</v>
      </c>
      <c r="AB13" s="71">
        <f t="shared" si="11"/>
        <v>1.7361111111111112E-2</v>
      </c>
      <c r="AC13" s="69"/>
      <c r="AD13" s="70"/>
      <c r="AE13" s="70">
        <f t="shared" si="12"/>
        <v>0</v>
      </c>
      <c r="AF13" s="71">
        <f t="shared" si="13"/>
        <v>3.472222222222222E-3</v>
      </c>
      <c r="AG13" s="72"/>
      <c r="AH13" s="73"/>
      <c r="AI13" s="73">
        <f t="shared" si="14"/>
        <v>0</v>
      </c>
      <c r="AJ13" s="74">
        <f t="shared" si="15"/>
        <v>8.3333333333333332E-3</v>
      </c>
      <c r="AK13" s="75"/>
      <c r="AL13" s="76"/>
      <c r="AM13" s="70">
        <f t="shared" si="16"/>
        <v>0</v>
      </c>
      <c r="AN13" s="71">
        <f t="shared" si="17"/>
        <v>3.472222222222222E-3</v>
      </c>
      <c r="AO13" s="72"/>
      <c r="AP13" s="73"/>
      <c r="AQ13" s="73">
        <f t="shared" si="18"/>
        <v>0</v>
      </c>
      <c r="AR13" s="74">
        <f t="shared" si="19"/>
        <v>6.9444444444444441E-3</v>
      </c>
      <c r="AS13" s="69"/>
      <c r="AT13" s="70"/>
      <c r="AU13" s="70">
        <f t="shared" si="20"/>
        <v>0</v>
      </c>
      <c r="AV13" s="71">
        <f t="shared" si="21"/>
        <v>3.472222222222222E-3</v>
      </c>
      <c r="AW13" s="69"/>
      <c r="AX13" s="70"/>
      <c r="AY13" s="70">
        <f t="shared" si="22"/>
        <v>0</v>
      </c>
      <c r="AZ13" s="71">
        <f t="shared" si="23"/>
        <v>1.7361111111111112E-2</v>
      </c>
      <c r="BA13" s="77" t="s">
        <v>142</v>
      </c>
      <c r="BB13" s="78" t="s">
        <v>142</v>
      </c>
      <c r="BC13" s="78" t="s">
        <v>142</v>
      </c>
    </row>
    <row r="14" spans="1:55">
      <c r="A14" s="6">
        <v>6</v>
      </c>
      <c r="B14" s="15">
        <v>8</v>
      </c>
      <c r="C14" s="143" t="s">
        <v>117</v>
      </c>
      <c r="D14" s="144" t="s">
        <v>118</v>
      </c>
      <c r="E14" s="75">
        <v>0.35694444444444445</v>
      </c>
      <c r="F14" s="76">
        <v>0.3611111111111111</v>
      </c>
      <c r="G14" s="70">
        <f t="shared" si="0"/>
        <v>4.1666666666666519E-3</v>
      </c>
      <c r="H14" s="71">
        <f t="shared" si="1"/>
        <v>6.9444444444442983E-4</v>
      </c>
      <c r="I14" s="72">
        <v>0.36458333333333331</v>
      </c>
      <c r="J14" s="73">
        <v>0.39012731481481483</v>
      </c>
      <c r="K14" s="73">
        <f t="shared" si="2"/>
        <v>2.5543981481481515E-2</v>
      </c>
      <c r="L14" s="74">
        <f t="shared" si="3"/>
        <v>1.7210648148148183E-2</v>
      </c>
      <c r="M14" s="75">
        <v>0.38958333333333334</v>
      </c>
      <c r="N14" s="76">
        <v>0.39305555555555555</v>
      </c>
      <c r="O14" s="70">
        <f t="shared" si="4"/>
        <v>3.4722222222222099E-3</v>
      </c>
      <c r="P14" s="71">
        <f t="shared" si="5"/>
        <v>1.214306433183765E-17</v>
      </c>
      <c r="Q14" s="72">
        <v>0.39583333333333331</v>
      </c>
      <c r="R14" s="73">
        <v>0.41973379629629631</v>
      </c>
      <c r="S14" s="73">
        <f t="shared" si="6"/>
        <v>2.3900462962962998E-2</v>
      </c>
      <c r="T14" s="74">
        <f t="shared" si="7"/>
        <v>1.6956018518518554E-2</v>
      </c>
      <c r="U14" s="69">
        <v>0.41944444444444445</v>
      </c>
      <c r="V14" s="70">
        <v>0.42291666666666666</v>
      </c>
      <c r="W14" s="70">
        <f t="shared" si="8"/>
        <v>3.4722222222222099E-3</v>
      </c>
      <c r="X14" s="71">
        <f t="shared" si="9"/>
        <v>1.214306433183765E-17</v>
      </c>
      <c r="Y14" s="69">
        <v>0.42291666666666666</v>
      </c>
      <c r="Z14" s="70">
        <v>0.44027777777777777</v>
      </c>
      <c r="AA14" s="70">
        <f t="shared" si="10"/>
        <v>1.7361111111111105E-2</v>
      </c>
      <c r="AB14" s="71">
        <f t="shared" si="11"/>
        <v>6.9388939039072284E-18</v>
      </c>
      <c r="AC14" s="69">
        <v>0.43402777777777773</v>
      </c>
      <c r="AD14" s="70">
        <v>0.4375</v>
      </c>
      <c r="AE14" s="70">
        <f t="shared" si="12"/>
        <v>3.4722222222222654E-3</v>
      </c>
      <c r="AF14" s="71">
        <f t="shared" si="13"/>
        <v>4.3368086899420177E-17</v>
      </c>
      <c r="AG14" s="72">
        <v>0.44097222222222227</v>
      </c>
      <c r="AH14" s="73">
        <v>0.46655092592592595</v>
      </c>
      <c r="AI14" s="73">
        <f t="shared" si="14"/>
        <v>2.5578703703703687E-2</v>
      </c>
      <c r="AJ14" s="74">
        <f t="shared" si="15"/>
        <v>1.7245370370370355E-2</v>
      </c>
      <c r="AK14" s="75">
        <v>0.46597222222222223</v>
      </c>
      <c r="AL14" s="76">
        <v>0.4694444444444445</v>
      </c>
      <c r="AM14" s="70">
        <f t="shared" si="16"/>
        <v>3.4722222222222654E-3</v>
      </c>
      <c r="AN14" s="71">
        <f t="shared" si="17"/>
        <v>4.3368086899420177E-17</v>
      </c>
      <c r="AO14" s="72">
        <v>0.47291666666666665</v>
      </c>
      <c r="AP14" s="73">
        <v>0.49429398148148151</v>
      </c>
      <c r="AQ14" s="73">
        <f t="shared" si="18"/>
        <v>2.1377314814814863E-2</v>
      </c>
      <c r="AR14" s="74">
        <f t="shared" si="19"/>
        <v>1.4432870370370419E-2</v>
      </c>
      <c r="AS14" s="69">
        <v>0.49374999999999997</v>
      </c>
      <c r="AT14" s="70">
        <v>0.49722222222222223</v>
      </c>
      <c r="AU14" s="70">
        <f t="shared" si="20"/>
        <v>3.4722222222222654E-3</v>
      </c>
      <c r="AV14" s="71">
        <f t="shared" si="21"/>
        <v>4.3368086899420177E-17</v>
      </c>
      <c r="AW14" s="69">
        <v>0.49722222222222223</v>
      </c>
      <c r="AX14" s="70">
        <v>0.51458333333333328</v>
      </c>
      <c r="AY14" s="70">
        <f t="shared" si="22"/>
        <v>1.7361111111111049E-2</v>
      </c>
      <c r="AZ14" s="71">
        <f t="shared" si="23"/>
        <v>6.2450045135165055E-17</v>
      </c>
      <c r="BA14" s="77"/>
      <c r="BB14" s="78">
        <f t="shared" si="24"/>
        <v>0.15265046296296308</v>
      </c>
      <c r="BC14" s="78">
        <f t="shared" si="25"/>
        <v>6.6539351851852169E-2</v>
      </c>
    </row>
    <row r="15" spans="1:55">
      <c r="A15" s="6"/>
      <c r="B15" s="15">
        <v>77</v>
      </c>
      <c r="C15" s="143" t="s">
        <v>132</v>
      </c>
      <c r="D15" s="207" t="s">
        <v>133</v>
      </c>
      <c r="E15" s="75"/>
      <c r="F15" s="76"/>
      <c r="G15" s="70">
        <f t="shared" ref="G15" si="26">+F15-E15</f>
        <v>0</v>
      </c>
      <c r="H15" s="71">
        <f t="shared" ref="H15" si="27">+ABS(G15-$O$8)</f>
        <v>3.472222222222222E-3</v>
      </c>
      <c r="I15" s="72"/>
      <c r="J15" s="73"/>
      <c r="K15" s="73">
        <f t="shared" ref="K15" si="28">+J15-I15</f>
        <v>0</v>
      </c>
      <c r="L15" s="74">
        <f t="shared" ref="L15" si="29">+ABS(K15-$K$8)</f>
        <v>8.3333333333333332E-3</v>
      </c>
      <c r="M15" s="75"/>
      <c r="N15" s="76"/>
      <c r="O15" s="70">
        <f t="shared" ref="O15" si="30">+N15-M15</f>
        <v>0</v>
      </c>
      <c r="P15" s="71">
        <f t="shared" ref="P15" si="31">+ABS(O15-$O$8)</f>
        <v>3.472222222222222E-3</v>
      </c>
      <c r="Q15" s="72"/>
      <c r="R15" s="73"/>
      <c r="S15" s="73">
        <f t="shared" ref="S15" si="32">+R15-Q15</f>
        <v>0</v>
      </c>
      <c r="T15" s="74">
        <f t="shared" ref="T15" si="33">+ABS(S15-$S$8)</f>
        <v>6.9444444444444441E-3</v>
      </c>
      <c r="U15" s="69"/>
      <c r="V15" s="70"/>
      <c r="W15" s="70">
        <f t="shared" ref="W15" si="34">+V15-U15</f>
        <v>0</v>
      </c>
      <c r="X15" s="71">
        <f t="shared" ref="X15" si="35">+ABS(W15-$W$8)</f>
        <v>3.472222222222222E-3</v>
      </c>
      <c r="Y15" s="69"/>
      <c r="Z15" s="70"/>
      <c r="AA15" s="70">
        <f t="shared" ref="AA15" si="36">+Z15-Y15</f>
        <v>0</v>
      </c>
      <c r="AB15" s="71">
        <f t="shared" ref="AB15" si="37">+ABS(AA15-$AA$8)</f>
        <v>1.7361111111111112E-2</v>
      </c>
      <c r="AC15" s="69"/>
      <c r="AD15" s="70"/>
      <c r="AE15" s="70">
        <f t="shared" ref="AE15" si="38">+AD15-AC15</f>
        <v>0</v>
      </c>
      <c r="AF15" s="71">
        <f t="shared" ref="AF15" si="39">+ABS(AE15-$AE$8)</f>
        <v>3.472222222222222E-3</v>
      </c>
      <c r="AG15" s="72"/>
      <c r="AH15" s="73"/>
      <c r="AI15" s="73">
        <f t="shared" ref="AI15" si="40">+AH15-AG15</f>
        <v>0</v>
      </c>
      <c r="AJ15" s="74">
        <f t="shared" ref="AJ15" si="41">+ABS(AI15-$AI$8)</f>
        <v>8.3333333333333332E-3</v>
      </c>
      <c r="AK15" s="75"/>
      <c r="AL15" s="76"/>
      <c r="AM15" s="70">
        <f t="shared" ref="AM15" si="42">+AL15-AK15</f>
        <v>0</v>
      </c>
      <c r="AN15" s="71">
        <f t="shared" ref="AN15" si="43">+ABS(AM15-$AM$8)</f>
        <v>3.472222222222222E-3</v>
      </c>
      <c r="AO15" s="72"/>
      <c r="AP15" s="73"/>
      <c r="AQ15" s="73">
        <f t="shared" ref="AQ15" si="44">+AP15-AO15</f>
        <v>0</v>
      </c>
      <c r="AR15" s="74">
        <f t="shared" ref="AR15" si="45">+ABS(AQ15-$AQ$8)</f>
        <v>6.9444444444444441E-3</v>
      </c>
      <c r="AS15" s="69"/>
      <c r="AT15" s="70"/>
      <c r="AU15" s="70">
        <f t="shared" ref="AU15" si="46">+AT15-AS15</f>
        <v>0</v>
      </c>
      <c r="AV15" s="71">
        <f t="shared" ref="AV15" si="47">+ABS(AU15-$AU$8)</f>
        <v>3.472222222222222E-3</v>
      </c>
      <c r="AW15" s="69"/>
      <c r="AX15" s="70"/>
      <c r="AY15" s="70">
        <f t="shared" ref="AY15" si="48">+AX15-AW15</f>
        <v>0</v>
      </c>
      <c r="AZ15" s="71">
        <f t="shared" ref="AZ15" si="49">+ABS(AY15-$AY$8)</f>
        <v>1.7361111111111112E-2</v>
      </c>
      <c r="BA15" s="77" t="s">
        <v>142</v>
      </c>
      <c r="BB15" s="78" t="s">
        <v>142</v>
      </c>
      <c r="BC15" s="78" t="s">
        <v>142</v>
      </c>
    </row>
    <row r="16" spans="1:55" ht="15" thickBot="1">
      <c r="A16" s="6"/>
      <c r="B16" s="88"/>
      <c r="C16" s="89"/>
      <c r="D16" s="90"/>
      <c r="E16" s="84"/>
      <c r="F16" s="85"/>
      <c r="G16" s="80"/>
      <c r="H16" s="81"/>
      <c r="I16" s="86"/>
      <c r="J16" s="82"/>
      <c r="K16" s="82"/>
      <c r="L16" s="83"/>
      <c r="M16" s="84"/>
      <c r="N16" s="85"/>
      <c r="O16" s="80"/>
      <c r="P16" s="81"/>
      <c r="Q16" s="86"/>
      <c r="R16" s="82"/>
      <c r="S16" s="82"/>
      <c r="T16" s="83"/>
      <c r="U16" s="79"/>
      <c r="V16" s="80"/>
      <c r="W16" s="80"/>
      <c r="X16" s="97"/>
      <c r="Y16" s="79"/>
      <c r="Z16" s="80"/>
      <c r="AA16" s="80"/>
      <c r="AB16" s="97"/>
      <c r="AC16" s="79"/>
      <c r="AD16" s="80"/>
      <c r="AE16" s="80"/>
      <c r="AF16" s="97"/>
      <c r="AG16" s="86"/>
      <c r="AH16" s="82"/>
      <c r="AI16" s="82"/>
      <c r="AJ16" s="83"/>
      <c r="AK16" s="84"/>
      <c r="AL16" s="85"/>
      <c r="AM16" s="80"/>
      <c r="AN16" s="81"/>
      <c r="AO16" s="86"/>
      <c r="AP16" s="82"/>
      <c r="AQ16" s="82"/>
      <c r="AR16" s="83"/>
      <c r="AS16" s="79"/>
      <c r="AT16" s="80"/>
      <c r="AU16" s="80"/>
      <c r="AV16" s="97"/>
      <c r="AW16" s="79"/>
      <c r="AX16" s="80"/>
      <c r="AY16" s="80"/>
      <c r="AZ16" s="97"/>
      <c r="BA16" s="100"/>
      <c r="BB16" s="87"/>
      <c r="BC16" s="87"/>
    </row>
  </sheetData>
  <mergeCells count="3">
    <mergeCell ref="B7:B8"/>
    <mergeCell ref="C7:D8"/>
    <mergeCell ref="B1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AA16"/>
  <sheetViews>
    <sheetView workbookViewId="0">
      <pane xSplit="4" ySplit="2" topLeftCell="Q3" activePane="bottomRight" state="frozen"/>
      <selection pane="topRight" activeCell="E1" sqref="E1"/>
      <selection pane="bottomLeft" activeCell="A3" sqref="A3"/>
      <selection pane="bottomRight" activeCell="D5" sqref="D5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4" width="14.5" bestFit="1" customWidth="1"/>
  </cols>
  <sheetData>
    <row r="1" spans="1:27">
      <c r="A1" s="6"/>
      <c r="B1" s="254" t="s">
        <v>123</v>
      </c>
      <c r="C1" s="254"/>
      <c r="D1" s="254"/>
    </row>
    <row r="2" spans="1:27">
      <c r="A2" s="6"/>
      <c r="B2" s="254"/>
      <c r="C2" s="254"/>
      <c r="D2" s="254"/>
    </row>
    <row r="3" spans="1:27">
      <c r="A3" s="6"/>
    </row>
    <row r="4" spans="1:27">
      <c r="A4" s="6"/>
      <c r="C4" s="36" t="s">
        <v>16</v>
      </c>
      <c r="D4" s="37">
        <v>4.1666666666666664E-2</v>
      </c>
    </row>
    <row r="5" spans="1:27">
      <c r="A5" s="6"/>
      <c r="C5" s="36"/>
      <c r="D5" s="37"/>
    </row>
    <row r="6" spans="1:27" ht="15" thickBot="1">
      <c r="A6" s="6"/>
    </row>
    <row r="7" spans="1:27" ht="15" thickBot="1">
      <c r="A7" s="6"/>
      <c r="B7" s="243" t="s">
        <v>0</v>
      </c>
      <c r="C7" s="245" t="s">
        <v>18</v>
      </c>
      <c r="D7" s="234"/>
      <c r="E7" s="93" t="s">
        <v>81</v>
      </c>
      <c r="F7" s="43" t="s">
        <v>69</v>
      </c>
      <c r="G7" s="94" t="s">
        <v>86</v>
      </c>
      <c r="H7" s="44" t="s">
        <v>82</v>
      </c>
      <c r="I7" s="91" t="s">
        <v>86</v>
      </c>
      <c r="J7" s="41" t="s">
        <v>82</v>
      </c>
      <c r="K7" s="92" t="s">
        <v>87</v>
      </c>
      <c r="L7" s="45" t="s">
        <v>83</v>
      </c>
      <c r="M7" s="93" t="s">
        <v>87</v>
      </c>
      <c r="N7" s="43" t="s">
        <v>83</v>
      </c>
      <c r="O7" s="94" t="s">
        <v>88</v>
      </c>
      <c r="P7" s="44" t="s">
        <v>84</v>
      </c>
      <c r="Q7" s="91" t="s">
        <v>88</v>
      </c>
      <c r="R7" s="41" t="s">
        <v>84</v>
      </c>
      <c r="S7" s="92" t="s">
        <v>89</v>
      </c>
      <c r="T7" s="45" t="s">
        <v>85</v>
      </c>
      <c r="U7" s="93" t="s">
        <v>89</v>
      </c>
      <c r="V7" s="43" t="s">
        <v>85</v>
      </c>
      <c r="W7" s="94" t="s">
        <v>90</v>
      </c>
      <c r="X7" s="44" t="s">
        <v>57</v>
      </c>
      <c r="Y7" s="46" t="s">
        <v>25</v>
      </c>
      <c r="Z7" s="47" t="s">
        <v>26</v>
      </c>
      <c r="AA7" s="48" t="s">
        <v>26</v>
      </c>
    </row>
    <row r="8" spans="1:27" ht="15" thickBot="1">
      <c r="A8" s="6"/>
      <c r="B8" s="251"/>
      <c r="C8" s="252"/>
      <c r="D8" s="253"/>
      <c r="E8" s="52" t="s">
        <v>81</v>
      </c>
      <c r="F8" s="53" t="s">
        <v>86</v>
      </c>
      <c r="G8" s="54">
        <v>3.472222222222222E-3</v>
      </c>
      <c r="H8" s="55" t="s">
        <v>27</v>
      </c>
      <c r="I8" s="49" t="s">
        <v>86</v>
      </c>
      <c r="J8" s="50" t="s">
        <v>87</v>
      </c>
      <c r="K8" s="50">
        <v>8.3333333333333332E-3</v>
      </c>
      <c r="L8" s="51" t="s">
        <v>27</v>
      </c>
      <c r="M8" s="52" t="s">
        <v>87</v>
      </c>
      <c r="N8" s="53" t="s">
        <v>88</v>
      </c>
      <c r="O8" s="54">
        <v>3.472222222222222E-3</v>
      </c>
      <c r="P8" s="53" t="s">
        <v>27</v>
      </c>
      <c r="Q8" s="49" t="s">
        <v>88</v>
      </c>
      <c r="R8" s="50" t="s">
        <v>89</v>
      </c>
      <c r="S8" s="50">
        <v>6.9444444444444441E-3</v>
      </c>
      <c r="T8" s="51" t="s">
        <v>27</v>
      </c>
      <c r="U8" s="52" t="s">
        <v>89</v>
      </c>
      <c r="V8" s="53" t="s">
        <v>90</v>
      </c>
      <c r="W8" s="54">
        <v>3.472222222222222E-3</v>
      </c>
      <c r="X8" s="53" t="s">
        <v>27</v>
      </c>
      <c r="Y8" s="56" t="s">
        <v>28</v>
      </c>
      <c r="Z8" s="57" t="s">
        <v>29</v>
      </c>
      <c r="AA8" s="58" t="s">
        <v>30</v>
      </c>
    </row>
    <row r="9" spans="1:27">
      <c r="A9" s="6">
        <v>1</v>
      </c>
      <c r="B9" s="14">
        <v>25</v>
      </c>
      <c r="C9" s="131" t="s">
        <v>124</v>
      </c>
      <c r="D9" s="132" t="s">
        <v>125</v>
      </c>
      <c r="E9" s="65"/>
      <c r="F9" s="66"/>
      <c r="G9" s="60">
        <f t="shared" ref="G9:G14" si="0">+F9-E9</f>
        <v>0</v>
      </c>
      <c r="H9" s="61">
        <f t="shared" ref="H9:H14" si="1">+ABS(G9-$G$8)</f>
        <v>3.472222222222222E-3</v>
      </c>
      <c r="I9" s="62"/>
      <c r="J9" s="63"/>
      <c r="K9" s="63">
        <f t="shared" ref="K9:K14" si="2">+J9-I9</f>
        <v>0</v>
      </c>
      <c r="L9" s="64">
        <f t="shared" ref="L9:L14" si="3">+ABS(K9-$K$8)</f>
        <v>8.3333333333333332E-3</v>
      </c>
      <c r="M9" s="59"/>
      <c r="N9" s="60"/>
      <c r="O9" s="60">
        <f t="shared" ref="O9:O14" si="4">+N9-M9</f>
        <v>0</v>
      </c>
      <c r="P9" s="95">
        <f t="shared" ref="P9:P14" si="5">+ABS(O9-$O$8)</f>
        <v>3.472222222222222E-3</v>
      </c>
      <c r="Q9" s="62"/>
      <c r="R9" s="63"/>
      <c r="S9" s="63">
        <f t="shared" ref="S9:S14" si="6">+R9-Q9</f>
        <v>0</v>
      </c>
      <c r="T9" s="64">
        <f t="shared" ref="T9:T14" si="7">+ABS(S9-$S$8)</f>
        <v>6.9444444444444441E-3</v>
      </c>
      <c r="U9" s="59"/>
      <c r="V9" s="60"/>
      <c r="W9" s="60">
        <f t="shared" ref="W9:W14" si="8">+V9-U9</f>
        <v>0</v>
      </c>
      <c r="X9" s="61">
        <f t="shared" ref="X9:X14" si="9">+ABS(W9-$W$8)</f>
        <v>3.472222222222222E-3</v>
      </c>
      <c r="Y9" s="98" t="s">
        <v>142</v>
      </c>
      <c r="Z9" s="68" t="s">
        <v>142</v>
      </c>
      <c r="AA9" s="68" t="s">
        <v>142</v>
      </c>
    </row>
    <row r="10" spans="1:27">
      <c r="A10" s="6">
        <v>2</v>
      </c>
      <c r="B10" s="24">
        <v>753</v>
      </c>
      <c r="C10" s="137" t="s">
        <v>95</v>
      </c>
      <c r="D10" s="138" t="s">
        <v>96</v>
      </c>
      <c r="E10" s="75">
        <v>0.50138888888888888</v>
      </c>
      <c r="F10" s="76">
        <v>0.50555555555555554</v>
      </c>
      <c r="G10" s="70">
        <f t="shared" si="0"/>
        <v>4.1666666666666519E-3</v>
      </c>
      <c r="H10" s="71">
        <f t="shared" si="1"/>
        <v>6.9444444444442983E-4</v>
      </c>
      <c r="I10" s="72">
        <v>0.50902777777777775</v>
      </c>
      <c r="J10" s="73">
        <v>0.5269328703703704</v>
      </c>
      <c r="K10" s="73">
        <f t="shared" si="2"/>
        <v>1.7905092592592653E-2</v>
      </c>
      <c r="L10" s="74">
        <f t="shared" si="3"/>
        <v>9.5717592592593197E-3</v>
      </c>
      <c r="M10" s="69">
        <v>0.52638888888888891</v>
      </c>
      <c r="N10" s="70">
        <v>0.52986111111111112</v>
      </c>
      <c r="O10" s="70">
        <f t="shared" si="4"/>
        <v>3.4722222222222099E-3</v>
      </c>
      <c r="P10" s="96">
        <f t="shared" si="5"/>
        <v>1.214306433183765E-17</v>
      </c>
      <c r="Q10" s="72">
        <v>0.53333333333333333</v>
      </c>
      <c r="R10" s="73">
        <v>0.54943287037037036</v>
      </c>
      <c r="S10" s="73">
        <f t="shared" si="6"/>
        <v>1.6099537037037037E-2</v>
      </c>
      <c r="T10" s="74">
        <f t="shared" si="7"/>
        <v>9.1550925925925931E-3</v>
      </c>
      <c r="U10" s="69">
        <v>0.5493055555555556</v>
      </c>
      <c r="V10" s="70">
        <v>0.55277777777777781</v>
      </c>
      <c r="W10" s="70">
        <f t="shared" si="8"/>
        <v>3.4722222222222099E-3</v>
      </c>
      <c r="X10" s="71">
        <f t="shared" si="9"/>
        <v>1.214306433183765E-17</v>
      </c>
      <c r="Y10" s="99"/>
      <c r="Z10" s="78">
        <f t="shared" ref="Z10:Z14" si="10">G10+K10+O10+S10+W10</f>
        <v>4.5115740740740762E-2</v>
      </c>
      <c r="AA10" s="78">
        <f t="shared" ref="AA10:AA14" si="11">H10+L10+P10+T10+X10+Y10</f>
        <v>1.9421296296296367E-2</v>
      </c>
    </row>
    <row r="11" spans="1:27">
      <c r="A11" s="6">
        <v>3</v>
      </c>
      <c r="B11" s="15">
        <v>3</v>
      </c>
      <c r="C11" s="143" t="s">
        <v>99</v>
      </c>
      <c r="D11" s="144" t="s">
        <v>100</v>
      </c>
      <c r="E11" s="75"/>
      <c r="F11" s="76"/>
      <c r="G11" s="70">
        <f t="shared" si="0"/>
        <v>0</v>
      </c>
      <c r="H11" s="71">
        <f t="shared" si="1"/>
        <v>3.472222222222222E-3</v>
      </c>
      <c r="I11" s="72"/>
      <c r="J11" s="73"/>
      <c r="K11" s="73">
        <f t="shared" si="2"/>
        <v>0</v>
      </c>
      <c r="L11" s="74">
        <f t="shared" si="3"/>
        <v>8.3333333333333332E-3</v>
      </c>
      <c r="M11" s="69"/>
      <c r="N11" s="70"/>
      <c r="O11" s="70">
        <f t="shared" si="4"/>
        <v>0</v>
      </c>
      <c r="P11" s="96">
        <f t="shared" si="5"/>
        <v>3.472222222222222E-3</v>
      </c>
      <c r="Q11" s="72"/>
      <c r="R11" s="73"/>
      <c r="S11" s="73">
        <f t="shared" si="6"/>
        <v>0</v>
      </c>
      <c r="T11" s="74">
        <f t="shared" si="7"/>
        <v>6.9444444444444441E-3</v>
      </c>
      <c r="U11" s="69"/>
      <c r="V11" s="70"/>
      <c r="W11" s="70">
        <f t="shared" si="8"/>
        <v>0</v>
      </c>
      <c r="X11" s="71">
        <f t="shared" si="9"/>
        <v>3.472222222222222E-3</v>
      </c>
      <c r="Y11" s="99" t="s">
        <v>142</v>
      </c>
      <c r="Z11" s="78" t="s">
        <v>142</v>
      </c>
      <c r="AA11" s="78" t="s">
        <v>142</v>
      </c>
    </row>
    <row r="12" spans="1:27">
      <c r="A12" s="6">
        <v>4</v>
      </c>
      <c r="B12" s="15">
        <v>4</v>
      </c>
      <c r="C12" s="143" t="s">
        <v>104</v>
      </c>
      <c r="D12" s="144" t="s">
        <v>105</v>
      </c>
      <c r="E12" s="75">
        <v>0.5</v>
      </c>
      <c r="F12" s="76">
        <v>0.50347222222222221</v>
      </c>
      <c r="G12" s="70">
        <f t="shared" si="0"/>
        <v>3.4722222222222099E-3</v>
      </c>
      <c r="H12" s="71">
        <f t="shared" si="1"/>
        <v>1.214306433183765E-17</v>
      </c>
      <c r="I12" s="72">
        <v>0.50694444444444442</v>
      </c>
      <c r="J12" s="73">
        <v>0.5229166666666667</v>
      </c>
      <c r="K12" s="73">
        <f t="shared" si="2"/>
        <v>1.5972222222222276E-2</v>
      </c>
      <c r="L12" s="74">
        <f t="shared" si="3"/>
        <v>7.6388888888889433E-3</v>
      </c>
      <c r="M12" s="69">
        <v>0.5229166666666667</v>
      </c>
      <c r="N12" s="70">
        <v>0.52708333333333335</v>
      </c>
      <c r="O12" s="70">
        <f t="shared" si="4"/>
        <v>4.1666666666666519E-3</v>
      </c>
      <c r="P12" s="96">
        <f t="shared" si="5"/>
        <v>6.9444444444442983E-4</v>
      </c>
      <c r="Q12" s="72">
        <v>0.53055555555555556</v>
      </c>
      <c r="R12" s="73">
        <v>0.54539351851851847</v>
      </c>
      <c r="S12" s="73">
        <f t="shared" si="6"/>
        <v>1.4837962962962914E-2</v>
      </c>
      <c r="T12" s="74">
        <f t="shared" si="7"/>
        <v>7.8935185185184699E-3</v>
      </c>
      <c r="U12" s="69">
        <v>0.54513888888888895</v>
      </c>
      <c r="V12" s="70">
        <v>0.54861111111111105</v>
      </c>
      <c r="W12" s="70">
        <f t="shared" si="8"/>
        <v>3.4722222222220989E-3</v>
      </c>
      <c r="X12" s="71">
        <f t="shared" si="9"/>
        <v>1.231653667943533E-16</v>
      </c>
      <c r="Y12" s="99"/>
      <c r="Z12" s="78">
        <f t="shared" si="10"/>
        <v>4.1921296296296151E-2</v>
      </c>
      <c r="AA12" s="78">
        <f t="shared" si="11"/>
        <v>1.6226851851851978E-2</v>
      </c>
    </row>
    <row r="13" spans="1:27">
      <c r="A13" s="6">
        <v>5</v>
      </c>
      <c r="B13" s="15">
        <v>33</v>
      </c>
      <c r="C13" s="143" t="s">
        <v>109</v>
      </c>
      <c r="D13" s="144" t="s">
        <v>110</v>
      </c>
      <c r="E13" s="75"/>
      <c r="F13" s="76"/>
      <c r="G13" s="70">
        <f t="shared" si="0"/>
        <v>0</v>
      </c>
      <c r="H13" s="71">
        <f t="shared" si="1"/>
        <v>3.472222222222222E-3</v>
      </c>
      <c r="I13" s="72"/>
      <c r="J13" s="73"/>
      <c r="K13" s="73">
        <f t="shared" si="2"/>
        <v>0</v>
      </c>
      <c r="L13" s="74">
        <f t="shared" si="3"/>
        <v>8.3333333333333332E-3</v>
      </c>
      <c r="M13" s="69"/>
      <c r="N13" s="70"/>
      <c r="O13" s="70">
        <f t="shared" si="4"/>
        <v>0</v>
      </c>
      <c r="P13" s="96">
        <f t="shared" si="5"/>
        <v>3.472222222222222E-3</v>
      </c>
      <c r="Q13" s="72"/>
      <c r="R13" s="73"/>
      <c r="S13" s="73">
        <f t="shared" si="6"/>
        <v>0</v>
      </c>
      <c r="T13" s="74">
        <f t="shared" si="7"/>
        <v>6.9444444444444441E-3</v>
      </c>
      <c r="U13" s="69"/>
      <c r="V13" s="70"/>
      <c r="W13" s="70">
        <f t="shared" si="8"/>
        <v>0</v>
      </c>
      <c r="X13" s="71">
        <f t="shared" si="9"/>
        <v>3.472222222222222E-3</v>
      </c>
      <c r="Y13" s="99" t="s">
        <v>142</v>
      </c>
      <c r="Z13" s="78" t="s">
        <v>142</v>
      </c>
      <c r="AA13" s="78" t="s">
        <v>142</v>
      </c>
    </row>
    <row r="14" spans="1:27">
      <c r="A14" s="6">
        <v>6</v>
      </c>
      <c r="B14" s="15">
        <v>8</v>
      </c>
      <c r="C14" s="143" t="s">
        <v>117</v>
      </c>
      <c r="D14" s="144" t="s">
        <v>118</v>
      </c>
      <c r="E14" s="75">
        <v>0.51111111111111118</v>
      </c>
      <c r="F14" s="76">
        <v>0.51458333333333328</v>
      </c>
      <c r="G14" s="70">
        <f t="shared" si="0"/>
        <v>3.4722222222220989E-3</v>
      </c>
      <c r="H14" s="71">
        <f t="shared" si="1"/>
        <v>1.231653667943533E-16</v>
      </c>
      <c r="I14" s="72">
        <v>0.5180555555555556</v>
      </c>
      <c r="J14" s="73">
        <v>0.5425578703703704</v>
      </c>
      <c r="K14" s="73">
        <f t="shared" si="2"/>
        <v>2.4502314814814796E-2</v>
      </c>
      <c r="L14" s="74">
        <f t="shared" si="3"/>
        <v>1.6168981481481465E-2</v>
      </c>
      <c r="M14" s="69">
        <v>0.54236111111111118</v>
      </c>
      <c r="N14" s="70">
        <v>0.54583333333333328</v>
      </c>
      <c r="O14" s="70">
        <f t="shared" si="4"/>
        <v>3.4722222222220989E-3</v>
      </c>
      <c r="P14" s="96">
        <f t="shared" si="5"/>
        <v>1.231653667943533E-16</v>
      </c>
      <c r="Q14" s="72">
        <v>0.5493055555555556</v>
      </c>
      <c r="R14" s="73">
        <v>0.57230324074074079</v>
      </c>
      <c r="S14" s="73">
        <f t="shared" si="6"/>
        <v>2.299768518518519E-2</v>
      </c>
      <c r="T14" s="74">
        <f t="shared" si="7"/>
        <v>1.6053240740740746E-2</v>
      </c>
      <c r="U14" s="69">
        <v>0.57222222222222219</v>
      </c>
      <c r="V14" s="70">
        <v>0.5756944444444444</v>
      </c>
      <c r="W14" s="70">
        <f t="shared" si="8"/>
        <v>3.4722222222222099E-3</v>
      </c>
      <c r="X14" s="71">
        <f t="shared" si="9"/>
        <v>1.214306433183765E-17</v>
      </c>
      <c r="Y14" s="99"/>
      <c r="Z14" s="78">
        <f t="shared" si="10"/>
        <v>5.7916666666666394E-2</v>
      </c>
      <c r="AA14" s="78">
        <f t="shared" si="11"/>
        <v>3.2222222222222471E-2</v>
      </c>
    </row>
    <row r="15" spans="1:27">
      <c r="A15" s="6"/>
      <c r="B15" s="181">
        <v>77</v>
      </c>
      <c r="C15" s="182" t="s">
        <v>132</v>
      </c>
      <c r="D15" s="183" t="s">
        <v>133</v>
      </c>
      <c r="E15" s="75"/>
      <c r="F15" s="76"/>
      <c r="G15" s="70">
        <f t="shared" ref="G15" si="12">+F15-E15</f>
        <v>0</v>
      </c>
      <c r="H15" s="71">
        <f t="shared" ref="H15" si="13">+ABS(G15-$G$8)</f>
        <v>3.472222222222222E-3</v>
      </c>
      <c r="I15" s="72"/>
      <c r="J15" s="73"/>
      <c r="K15" s="73">
        <f t="shared" ref="K15" si="14">+J15-I15</f>
        <v>0</v>
      </c>
      <c r="L15" s="74">
        <f t="shared" ref="L15" si="15">+ABS(K15-$K$8)</f>
        <v>8.3333333333333332E-3</v>
      </c>
      <c r="M15" s="69"/>
      <c r="N15" s="70"/>
      <c r="O15" s="70">
        <f t="shared" ref="O15" si="16">+N15-M15</f>
        <v>0</v>
      </c>
      <c r="P15" s="96">
        <f t="shared" ref="P15" si="17">+ABS(O15-$O$8)</f>
        <v>3.472222222222222E-3</v>
      </c>
      <c r="Q15" s="72"/>
      <c r="R15" s="73"/>
      <c r="S15" s="73">
        <f t="shared" ref="S15" si="18">+R15-Q15</f>
        <v>0</v>
      </c>
      <c r="T15" s="74">
        <f t="shared" ref="T15" si="19">+ABS(S15-$S$8)</f>
        <v>6.9444444444444441E-3</v>
      </c>
      <c r="U15" s="69"/>
      <c r="V15" s="70"/>
      <c r="W15" s="70">
        <f t="shared" ref="W15" si="20">+V15-U15</f>
        <v>0</v>
      </c>
      <c r="X15" s="71">
        <f t="shared" ref="X15" si="21">+ABS(W15-$W$8)</f>
        <v>3.472222222222222E-3</v>
      </c>
      <c r="Y15" s="99" t="s">
        <v>142</v>
      </c>
      <c r="Z15" s="78" t="s">
        <v>142</v>
      </c>
      <c r="AA15" s="78" t="s">
        <v>142</v>
      </c>
    </row>
    <row r="16" spans="1:27" ht="15" thickBot="1">
      <c r="A16" s="6"/>
      <c r="B16" s="88"/>
      <c r="C16" s="89"/>
      <c r="D16" s="90"/>
      <c r="E16" s="84"/>
      <c r="F16" s="85"/>
      <c r="G16" s="80"/>
      <c r="H16" s="81"/>
      <c r="I16" s="86"/>
      <c r="J16" s="82"/>
      <c r="K16" s="82"/>
      <c r="L16" s="83"/>
      <c r="M16" s="79"/>
      <c r="N16" s="80"/>
      <c r="O16" s="80"/>
      <c r="P16" s="97"/>
      <c r="Q16" s="86"/>
      <c r="R16" s="82"/>
      <c r="S16" s="82"/>
      <c r="T16" s="83"/>
      <c r="U16" s="79"/>
      <c r="V16" s="80"/>
      <c r="W16" s="80"/>
      <c r="X16" s="97"/>
      <c r="Y16" s="100"/>
      <c r="Z16" s="87"/>
      <c r="AA16" s="87"/>
    </row>
  </sheetData>
  <mergeCells count="3">
    <mergeCell ref="B1:D2"/>
    <mergeCell ref="B7:B8"/>
    <mergeCell ref="C7:D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16"/>
  <sheetViews>
    <sheetView workbookViewId="0">
      <selection activeCell="N15" sqref="N15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4" width="14.5" bestFit="1" customWidth="1"/>
    <col min="5" max="7" width="11.5" customWidth="1"/>
  </cols>
  <sheetData>
    <row r="1" spans="1:13">
      <c r="A1" s="6"/>
      <c r="B1" s="254" t="s">
        <v>123</v>
      </c>
      <c r="C1" s="254"/>
      <c r="D1" s="254"/>
      <c r="E1" s="254" t="s">
        <v>49</v>
      </c>
      <c r="F1" s="254"/>
      <c r="G1" s="254"/>
      <c r="H1" s="254"/>
      <c r="I1" s="254"/>
      <c r="J1" s="254"/>
      <c r="K1" s="254"/>
      <c r="L1" s="254"/>
      <c r="M1" s="254"/>
    </row>
    <row r="2" spans="1:13">
      <c r="A2" s="6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>
      <c r="A3" s="6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5" thickBot="1">
      <c r="A4" s="6"/>
      <c r="C4" s="36"/>
      <c r="D4" s="37"/>
    </row>
    <row r="5" spans="1:13" ht="15" thickTop="1">
      <c r="A5" s="6"/>
      <c r="C5" s="36"/>
      <c r="D5" s="37"/>
      <c r="E5" s="262" t="s">
        <v>31</v>
      </c>
      <c r="F5" s="262"/>
      <c r="G5" s="262"/>
      <c r="H5" s="262" t="s">
        <v>34</v>
      </c>
      <c r="I5" s="262"/>
      <c r="J5" s="262"/>
      <c r="K5" s="255" t="s">
        <v>46</v>
      </c>
      <c r="L5" s="256"/>
      <c r="M5" s="257"/>
    </row>
    <row r="6" spans="1:13" ht="15" thickBot="1">
      <c r="A6" s="6"/>
      <c r="E6" s="263"/>
      <c r="F6" s="263"/>
      <c r="G6" s="263"/>
      <c r="H6" s="263"/>
      <c r="I6" s="263"/>
      <c r="J6" s="263"/>
      <c r="K6" s="258"/>
      <c r="L6" s="259"/>
      <c r="M6" s="260"/>
    </row>
    <row r="7" spans="1:13">
      <c r="A7" s="6"/>
      <c r="B7" s="243" t="s">
        <v>0</v>
      </c>
      <c r="C7" s="245" t="s">
        <v>18</v>
      </c>
      <c r="D7" s="234"/>
      <c r="E7" s="103" t="s">
        <v>25</v>
      </c>
      <c r="F7" s="104" t="s">
        <v>26</v>
      </c>
      <c r="G7" s="105" t="s">
        <v>26</v>
      </c>
      <c r="H7" s="103" t="s">
        <v>25</v>
      </c>
      <c r="I7" s="104" t="s">
        <v>26</v>
      </c>
      <c r="J7" s="105" t="s">
        <v>26</v>
      </c>
      <c r="K7" s="114" t="s">
        <v>25</v>
      </c>
      <c r="L7" s="47" t="s">
        <v>26</v>
      </c>
      <c r="M7" s="115" t="s">
        <v>26</v>
      </c>
    </row>
    <row r="8" spans="1:13" ht="15" thickBot="1">
      <c r="A8" s="6"/>
      <c r="B8" s="251"/>
      <c r="C8" s="252"/>
      <c r="D8" s="253"/>
      <c r="E8" s="106" t="s">
        <v>28</v>
      </c>
      <c r="F8" s="107" t="s">
        <v>29</v>
      </c>
      <c r="G8" s="108" t="s">
        <v>30</v>
      </c>
      <c r="H8" s="106" t="s">
        <v>28</v>
      </c>
      <c r="I8" s="107" t="s">
        <v>29</v>
      </c>
      <c r="J8" s="108" t="s">
        <v>30</v>
      </c>
      <c r="K8" s="116" t="s">
        <v>28</v>
      </c>
      <c r="L8" s="57" t="s">
        <v>29</v>
      </c>
      <c r="M8" s="117" t="s">
        <v>30</v>
      </c>
    </row>
    <row r="9" spans="1:13">
      <c r="A9" s="6">
        <v>1</v>
      </c>
      <c r="B9" s="14">
        <v>25</v>
      </c>
      <c r="C9" s="131" t="s">
        <v>124</v>
      </c>
      <c r="D9" s="132" t="s">
        <v>125</v>
      </c>
      <c r="E9" s="59" t="str">
        <f>'E2 S1'!BA9</f>
        <v>Abandon</v>
      </c>
      <c r="F9" s="63" t="str">
        <f>'E2 S1'!BB9</f>
        <v>Abandon</v>
      </c>
      <c r="G9" s="64" t="str">
        <f>'E2 S1'!BC9</f>
        <v>Abandon</v>
      </c>
      <c r="H9" s="59" t="str">
        <f>'E2 S2'!Y9</f>
        <v>Abandon</v>
      </c>
      <c r="I9" s="63" t="str">
        <f>'E2 S2'!Z9</f>
        <v>Abandon</v>
      </c>
      <c r="J9" s="128" t="str">
        <f>'E2 S2'!AA9</f>
        <v>Abandon</v>
      </c>
      <c r="K9" s="118" t="s">
        <v>142</v>
      </c>
      <c r="L9" s="68" t="s">
        <v>142</v>
      </c>
      <c r="M9" s="119" t="s">
        <v>142</v>
      </c>
    </row>
    <row r="10" spans="1:13">
      <c r="A10" s="6">
        <v>2</v>
      </c>
      <c r="B10" s="24">
        <v>753</v>
      </c>
      <c r="C10" s="137" t="s">
        <v>95</v>
      </c>
      <c r="D10" s="138" t="s">
        <v>96</v>
      </c>
      <c r="E10" s="69">
        <f>'E2 S1'!BA10</f>
        <v>0</v>
      </c>
      <c r="F10" s="73">
        <f>'E2 S1'!BB10</f>
        <v>0.12500000000000006</v>
      </c>
      <c r="G10" s="74">
        <f>'E2 S1'!BC10</f>
        <v>3.8888888888889146E-2</v>
      </c>
      <c r="H10" s="69">
        <f>'E2 S2'!Y10</f>
        <v>0</v>
      </c>
      <c r="I10" s="73">
        <f>'E2 S2'!Z10</f>
        <v>4.5115740740740762E-2</v>
      </c>
      <c r="J10" s="129">
        <f>'E2 S2'!AA10</f>
        <v>1.9421296296296367E-2</v>
      </c>
      <c r="K10" s="120">
        <f t="shared" ref="K10:M14" si="0">E10+H10</f>
        <v>0</v>
      </c>
      <c r="L10" s="78">
        <f t="shared" si="0"/>
        <v>0.17011574074074082</v>
      </c>
      <c r="M10" s="121">
        <f t="shared" si="0"/>
        <v>5.8310185185185513E-2</v>
      </c>
    </row>
    <row r="11" spans="1:13">
      <c r="A11" s="6">
        <v>3</v>
      </c>
      <c r="B11" s="15">
        <v>3</v>
      </c>
      <c r="C11" s="143" t="s">
        <v>99</v>
      </c>
      <c r="D11" s="144" t="s">
        <v>100</v>
      </c>
      <c r="E11" s="69" t="str">
        <f>'E2 S1'!BA11</f>
        <v>Abandon</v>
      </c>
      <c r="F11" s="73" t="str">
        <f>'E2 S1'!BB11</f>
        <v>Abandon</v>
      </c>
      <c r="G11" s="74" t="str">
        <f>'E2 S1'!BC11</f>
        <v>Abandon</v>
      </c>
      <c r="H11" s="69" t="str">
        <f>'E2 S2'!Y11</f>
        <v>Abandon</v>
      </c>
      <c r="I11" s="73" t="str">
        <f>'E2 S2'!Z11</f>
        <v>Abandon</v>
      </c>
      <c r="J11" s="129" t="str">
        <f>'E2 S2'!AA11</f>
        <v>Abandon</v>
      </c>
      <c r="K11" s="120" t="s">
        <v>142</v>
      </c>
      <c r="L11" s="78" t="s">
        <v>142</v>
      </c>
      <c r="M11" s="121" t="s">
        <v>142</v>
      </c>
    </row>
    <row r="12" spans="1:13">
      <c r="A12" s="6">
        <v>4</v>
      </c>
      <c r="B12" s="15">
        <v>4</v>
      </c>
      <c r="C12" s="143" t="s">
        <v>104</v>
      </c>
      <c r="D12" s="144" t="s">
        <v>105</v>
      </c>
      <c r="E12" s="69">
        <f>'E2 S1'!BA12</f>
        <v>0</v>
      </c>
      <c r="F12" s="73">
        <f>'E2 S1'!BB12</f>
        <v>0.11543981481481502</v>
      </c>
      <c r="G12" s="74">
        <f>'E2 S1'!BC12</f>
        <v>2.9328703703704107E-2</v>
      </c>
      <c r="H12" s="69">
        <f>'E2 S2'!Y12</f>
        <v>0</v>
      </c>
      <c r="I12" s="73">
        <f>'E2 S2'!Z12</f>
        <v>4.1921296296296151E-2</v>
      </c>
      <c r="J12" s="129">
        <f>'E2 S2'!AA12</f>
        <v>1.6226851851851978E-2</v>
      </c>
      <c r="K12" s="120">
        <f t="shared" si="0"/>
        <v>0</v>
      </c>
      <c r="L12" s="78">
        <f t="shared" si="0"/>
        <v>0.15736111111111117</v>
      </c>
      <c r="M12" s="121">
        <f t="shared" si="0"/>
        <v>4.5555555555556085E-2</v>
      </c>
    </row>
    <row r="13" spans="1:13">
      <c r="A13" s="6">
        <v>5</v>
      </c>
      <c r="B13" s="15">
        <v>33</v>
      </c>
      <c r="C13" s="143" t="s">
        <v>109</v>
      </c>
      <c r="D13" s="144" t="s">
        <v>110</v>
      </c>
      <c r="E13" s="69" t="str">
        <f>'E2 S1'!BA13</f>
        <v>Abandon</v>
      </c>
      <c r="F13" s="73" t="str">
        <f>'E2 S1'!BB13</f>
        <v>Abandon</v>
      </c>
      <c r="G13" s="74" t="str">
        <f>'E2 S1'!BC13</f>
        <v>Abandon</v>
      </c>
      <c r="H13" s="69" t="str">
        <f>'E2 S2'!Y13</f>
        <v>Abandon</v>
      </c>
      <c r="I13" s="73" t="str">
        <f>'E2 S2'!Z13</f>
        <v>Abandon</v>
      </c>
      <c r="J13" s="129" t="str">
        <f>'E2 S2'!AA13</f>
        <v>Abandon</v>
      </c>
      <c r="K13" s="120" t="s">
        <v>142</v>
      </c>
      <c r="L13" s="78" t="s">
        <v>142</v>
      </c>
      <c r="M13" s="121" t="s">
        <v>142</v>
      </c>
    </row>
    <row r="14" spans="1:13">
      <c r="A14" s="6">
        <v>6</v>
      </c>
      <c r="B14" s="15">
        <v>8</v>
      </c>
      <c r="C14" s="143" t="s">
        <v>117</v>
      </c>
      <c r="D14" s="144" t="s">
        <v>118</v>
      </c>
      <c r="E14" s="69">
        <f>'E2 S1'!BA14</f>
        <v>0</v>
      </c>
      <c r="F14" s="73">
        <f>'E2 S1'!BB14</f>
        <v>0.15265046296296308</v>
      </c>
      <c r="G14" s="74">
        <f>'E2 S1'!BC14</f>
        <v>6.6539351851852169E-2</v>
      </c>
      <c r="H14" s="69">
        <f>'E2 S2'!Y14</f>
        <v>0</v>
      </c>
      <c r="I14" s="73">
        <f>'E2 S2'!Z14</f>
        <v>5.7916666666666394E-2</v>
      </c>
      <c r="J14" s="129">
        <f>'E2 S2'!AA14</f>
        <v>3.2222222222222471E-2</v>
      </c>
      <c r="K14" s="120">
        <f t="shared" si="0"/>
        <v>0</v>
      </c>
      <c r="L14" s="78">
        <f t="shared" si="0"/>
        <v>0.21056712962962948</v>
      </c>
      <c r="M14" s="121">
        <f t="shared" si="0"/>
        <v>9.876157407407464E-2</v>
      </c>
    </row>
    <row r="15" spans="1:13">
      <c r="A15" s="6"/>
      <c r="B15" s="181">
        <v>77</v>
      </c>
      <c r="C15" s="182" t="s">
        <v>132</v>
      </c>
      <c r="D15" s="183" t="s">
        <v>133</v>
      </c>
      <c r="E15" s="69" t="str">
        <f>'E2 S1'!BA15</f>
        <v>Abandon</v>
      </c>
      <c r="F15" s="73" t="str">
        <f>'E2 S1'!BB15</f>
        <v>Abandon</v>
      </c>
      <c r="G15" s="74" t="str">
        <f>'E2 S1'!BC15</f>
        <v>Abandon</v>
      </c>
      <c r="H15" s="69" t="str">
        <f>'E2 S2'!Y15</f>
        <v>Abandon</v>
      </c>
      <c r="I15" s="73" t="str">
        <f>'E2 S2'!Z15</f>
        <v>Abandon</v>
      </c>
      <c r="J15" s="129" t="str">
        <f>'E2 S2'!AA15</f>
        <v>Abandon</v>
      </c>
      <c r="K15" s="120" t="s">
        <v>142</v>
      </c>
      <c r="L15" s="78" t="s">
        <v>142</v>
      </c>
      <c r="M15" s="121" t="s">
        <v>142</v>
      </c>
    </row>
    <row r="16" spans="1:13" ht="15" thickBot="1">
      <c r="A16" s="6"/>
      <c r="B16" s="88"/>
      <c r="C16" s="89"/>
      <c r="D16" s="102"/>
      <c r="E16" s="79"/>
      <c r="F16" s="82"/>
      <c r="G16" s="83"/>
      <c r="H16" s="79"/>
      <c r="I16" s="82"/>
      <c r="J16" s="83"/>
      <c r="K16" s="122"/>
      <c r="L16" s="123"/>
      <c r="M16" s="124"/>
    </row>
  </sheetData>
  <mergeCells count="7">
    <mergeCell ref="B1:D2"/>
    <mergeCell ref="E5:G6"/>
    <mergeCell ref="H5:J6"/>
    <mergeCell ref="K5:M6"/>
    <mergeCell ref="B7:B8"/>
    <mergeCell ref="C7:D8"/>
    <mergeCell ref="E1:M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M16"/>
  <sheetViews>
    <sheetView workbookViewId="0">
      <pane xSplit="4" topLeftCell="E1" activePane="topRight" state="frozen"/>
      <selection pane="topRight" activeCell="M15" sqref="M15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4" width="14.5" bestFit="1" customWidth="1"/>
    <col min="13" max="13" width="11.83203125" customWidth="1"/>
  </cols>
  <sheetData>
    <row r="1" spans="1:13">
      <c r="A1" s="6"/>
      <c r="B1" s="254" t="s">
        <v>123</v>
      </c>
      <c r="C1" s="254"/>
      <c r="D1" s="254"/>
    </row>
    <row r="2" spans="1:13">
      <c r="A2" s="6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>
      <c r="A3" s="6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5" thickBot="1">
      <c r="A4" s="6"/>
      <c r="C4" s="36"/>
      <c r="D4" s="37"/>
    </row>
    <row r="5" spans="1:13" ht="15" thickTop="1">
      <c r="A5" s="6"/>
      <c r="C5" s="36"/>
      <c r="D5" s="37"/>
      <c r="E5" s="264" t="s">
        <v>44</v>
      </c>
      <c r="F5" s="265"/>
      <c r="G5" s="270"/>
      <c r="H5" s="264" t="s">
        <v>43</v>
      </c>
      <c r="I5" s="265"/>
      <c r="J5" s="270"/>
      <c r="K5" s="255" t="s">
        <v>45</v>
      </c>
      <c r="L5" s="256"/>
      <c r="M5" s="257"/>
    </row>
    <row r="6" spans="1:13" ht="15" thickBot="1">
      <c r="A6" s="6"/>
      <c r="E6" s="267"/>
      <c r="F6" s="268"/>
      <c r="G6" s="271"/>
      <c r="H6" s="267"/>
      <c r="I6" s="268"/>
      <c r="J6" s="271"/>
      <c r="K6" s="258"/>
      <c r="L6" s="259"/>
      <c r="M6" s="260"/>
    </row>
    <row r="7" spans="1:13">
      <c r="A7" s="6"/>
      <c r="B7" s="243" t="s">
        <v>0</v>
      </c>
      <c r="C7" s="245" t="s">
        <v>18</v>
      </c>
      <c r="D7" s="234"/>
      <c r="E7" s="103" t="s">
        <v>25</v>
      </c>
      <c r="F7" s="104" t="s">
        <v>26</v>
      </c>
      <c r="G7" s="109" t="s">
        <v>26</v>
      </c>
      <c r="H7" s="103" t="s">
        <v>25</v>
      </c>
      <c r="I7" s="104" t="s">
        <v>26</v>
      </c>
      <c r="J7" s="109" t="s">
        <v>26</v>
      </c>
      <c r="K7" s="114" t="s">
        <v>25</v>
      </c>
      <c r="L7" s="47" t="s">
        <v>26</v>
      </c>
      <c r="M7" s="115" t="s">
        <v>26</v>
      </c>
    </row>
    <row r="8" spans="1:13" ht="15" thickBot="1">
      <c r="A8" s="6"/>
      <c r="B8" s="251"/>
      <c r="C8" s="252"/>
      <c r="D8" s="253"/>
      <c r="E8" s="106" t="s">
        <v>28</v>
      </c>
      <c r="F8" s="107" t="s">
        <v>29</v>
      </c>
      <c r="G8" s="110" t="s">
        <v>30</v>
      </c>
      <c r="H8" s="106" t="s">
        <v>28</v>
      </c>
      <c r="I8" s="107" t="s">
        <v>29</v>
      </c>
      <c r="J8" s="110" t="s">
        <v>30</v>
      </c>
      <c r="K8" s="116" t="s">
        <v>28</v>
      </c>
      <c r="L8" s="57" t="s">
        <v>29</v>
      </c>
      <c r="M8" s="117" t="s">
        <v>30</v>
      </c>
    </row>
    <row r="9" spans="1:13">
      <c r="A9" s="6">
        <v>1</v>
      </c>
      <c r="B9" s="14">
        <v>25</v>
      </c>
      <c r="C9" s="131" t="s">
        <v>124</v>
      </c>
      <c r="D9" s="132" t="s">
        <v>125</v>
      </c>
      <c r="E9" s="62">
        <f>'Etape 1'!K9</f>
        <v>0.125</v>
      </c>
      <c r="F9" s="63">
        <f>'Etape 1'!L9</f>
        <v>0.12406249999999963</v>
      </c>
      <c r="G9" s="111">
        <f>'Etape 1'!M9</f>
        <v>0.18378472222222245</v>
      </c>
      <c r="H9" s="62" t="str">
        <f>'Etape 2'!K9</f>
        <v>Abandon</v>
      </c>
      <c r="I9" s="63" t="str">
        <f>'Etape 2'!L9</f>
        <v>Abandon</v>
      </c>
      <c r="J9" s="128" t="str">
        <f>'Etape 2'!M9</f>
        <v>Abandon</v>
      </c>
      <c r="K9" s="125" t="s">
        <v>142</v>
      </c>
      <c r="L9" s="68" t="s">
        <v>142</v>
      </c>
      <c r="M9" s="119" t="s">
        <v>142</v>
      </c>
    </row>
    <row r="10" spans="1:13">
      <c r="A10" s="6">
        <v>2</v>
      </c>
      <c r="B10" s="24">
        <v>753</v>
      </c>
      <c r="C10" s="137" t="s">
        <v>95</v>
      </c>
      <c r="D10" s="138" t="s">
        <v>96</v>
      </c>
      <c r="E10" s="72">
        <f>'Etape 1'!K10</f>
        <v>0</v>
      </c>
      <c r="F10" s="73">
        <f>'Etape 1'!L10</f>
        <v>0.1040509259259258</v>
      </c>
      <c r="G10" s="112">
        <f>'Etape 1'!M10</f>
        <v>4.2939814814814875E-2</v>
      </c>
      <c r="H10" s="72">
        <f>'Etape 2'!K10</f>
        <v>0</v>
      </c>
      <c r="I10" s="73">
        <f>'Etape 2'!L10</f>
        <v>0.17011574074074082</v>
      </c>
      <c r="J10" s="129">
        <f>'Etape 2'!M10</f>
        <v>5.8310185185185513E-2</v>
      </c>
      <c r="K10" s="126">
        <f t="shared" ref="K10:L14" si="0">E10+H10</f>
        <v>0</v>
      </c>
      <c r="L10" s="78">
        <f t="shared" si="0"/>
        <v>0.27416666666666661</v>
      </c>
      <c r="M10" s="121">
        <f>G10+J10+K10</f>
        <v>0.1012500000000004</v>
      </c>
    </row>
    <row r="11" spans="1:13">
      <c r="A11" s="6">
        <v>3</v>
      </c>
      <c r="B11" s="15">
        <v>3</v>
      </c>
      <c r="C11" s="143" t="s">
        <v>99</v>
      </c>
      <c r="D11" s="144" t="s">
        <v>100</v>
      </c>
      <c r="E11" s="72" t="str">
        <f>'Etape 1'!K11</f>
        <v>Abandon</v>
      </c>
      <c r="F11" s="73" t="str">
        <f>'Etape 1'!L11</f>
        <v>Abandon</v>
      </c>
      <c r="G11" s="112" t="str">
        <f>'Etape 1'!M11</f>
        <v>Abandon</v>
      </c>
      <c r="H11" s="72" t="str">
        <f>'Etape 2'!K11</f>
        <v>Abandon</v>
      </c>
      <c r="I11" s="73" t="str">
        <f>'Etape 2'!L11</f>
        <v>Abandon</v>
      </c>
      <c r="J11" s="129" t="str">
        <f>'Etape 2'!M11</f>
        <v>Abandon</v>
      </c>
      <c r="K11" s="126" t="s">
        <v>142</v>
      </c>
      <c r="L11" s="78" t="s">
        <v>142</v>
      </c>
      <c r="M11" s="121" t="s">
        <v>142</v>
      </c>
    </row>
    <row r="12" spans="1:13">
      <c r="A12" s="6">
        <v>4</v>
      </c>
      <c r="B12" s="15">
        <v>4</v>
      </c>
      <c r="C12" s="143" t="s">
        <v>104</v>
      </c>
      <c r="D12" s="144" t="s">
        <v>105</v>
      </c>
      <c r="E12" s="72">
        <f>'Etape 1'!K12</f>
        <v>0</v>
      </c>
      <c r="F12" s="73">
        <f>'Etape 1'!L12</f>
        <v>9.4606481481481097E-2</v>
      </c>
      <c r="G12" s="112">
        <f>'Etape 1'!M12</f>
        <v>2.9328703703703961E-2</v>
      </c>
      <c r="H12" s="72">
        <f>'Etape 2'!K12</f>
        <v>0</v>
      </c>
      <c r="I12" s="73">
        <f>'Etape 2'!L12</f>
        <v>0.15736111111111117</v>
      </c>
      <c r="J12" s="129">
        <f>'Etape 2'!M12</f>
        <v>4.5555555555556085E-2</v>
      </c>
      <c r="K12" s="126">
        <f t="shared" si="0"/>
        <v>0</v>
      </c>
      <c r="L12" s="78">
        <f t="shared" si="0"/>
        <v>0.25196759259259227</v>
      </c>
      <c r="M12" s="121">
        <f>G12+J12+K12</f>
        <v>7.4884259259260039E-2</v>
      </c>
    </row>
    <row r="13" spans="1:13">
      <c r="A13" s="6">
        <v>5</v>
      </c>
      <c r="B13" s="15">
        <v>33</v>
      </c>
      <c r="C13" s="143" t="s">
        <v>109</v>
      </c>
      <c r="D13" s="144" t="s">
        <v>110</v>
      </c>
      <c r="E13" s="72">
        <f>'Etape 1'!K13</f>
        <v>0.5</v>
      </c>
      <c r="F13" s="73">
        <f>'Etape 1'!L13</f>
        <v>8.7928240740740682E-2</v>
      </c>
      <c r="G13" s="112">
        <f>'Etape 1'!M13</f>
        <v>0.63653935185185184</v>
      </c>
      <c r="H13" s="72" t="str">
        <f>'Etape 2'!K13</f>
        <v>Abandon</v>
      </c>
      <c r="I13" s="73" t="str">
        <f>'Etape 2'!L13</f>
        <v>Abandon</v>
      </c>
      <c r="J13" s="129" t="str">
        <f>'Etape 2'!M13</f>
        <v>Abandon</v>
      </c>
      <c r="K13" s="126" t="s">
        <v>142</v>
      </c>
      <c r="L13" s="78" t="s">
        <v>142</v>
      </c>
      <c r="M13" s="121" t="s">
        <v>142</v>
      </c>
    </row>
    <row r="14" spans="1:13">
      <c r="A14" s="6">
        <v>6</v>
      </c>
      <c r="B14" s="15">
        <v>8</v>
      </c>
      <c r="C14" s="143" t="s">
        <v>117</v>
      </c>
      <c r="D14" s="144" t="s">
        <v>118</v>
      </c>
      <c r="E14" s="72">
        <f>'Etape 1'!K14</f>
        <v>0.375</v>
      </c>
      <c r="F14" s="73">
        <f>'Etape 1'!L14</f>
        <v>0.10770833333333329</v>
      </c>
      <c r="G14" s="112">
        <f>'Etape 1'!M14</f>
        <v>0.4660416666666668</v>
      </c>
      <c r="H14" s="72">
        <f>'Etape 2'!K14</f>
        <v>0</v>
      </c>
      <c r="I14" s="73">
        <f>'Etape 2'!L14</f>
        <v>0.21056712962962948</v>
      </c>
      <c r="J14" s="129">
        <f>'Etape 2'!M14</f>
        <v>9.876157407407464E-2</v>
      </c>
      <c r="K14" s="126">
        <f t="shared" si="0"/>
        <v>0.375</v>
      </c>
      <c r="L14" s="78">
        <f t="shared" si="0"/>
        <v>0.31827546296296277</v>
      </c>
      <c r="M14" s="121">
        <f>G14+J14+K14</f>
        <v>0.9398032407407414</v>
      </c>
    </row>
    <row r="15" spans="1:13">
      <c r="A15" s="6"/>
      <c r="B15" s="181">
        <v>77</v>
      </c>
      <c r="C15" s="182" t="s">
        <v>132</v>
      </c>
      <c r="D15" s="183" t="s">
        <v>133</v>
      </c>
      <c r="E15" s="72">
        <f>'Etape 1'!K15</f>
        <v>0</v>
      </c>
      <c r="F15" s="73">
        <f>'Etape 1'!L15</f>
        <v>0.1059374999999998</v>
      </c>
      <c r="G15" s="112">
        <f>'Etape 1'!M15</f>
        <v>4.0659722222222562E-2</v>
      </c>
      <c r="H15" s="72" t="str">
        <f>'Etape 2'!K15</f>
        <v>Abandon</v>
      </c>
      <c r="I15" s="73" t="str">
        <f>'Etape 2'!L15</f>
        <v>Abandon</v>
      </c>
      <c r="J15" s="129" t="str">
        <f>'Etape 2'!M15</f>
        <v>Abandon</v>
      </c>
      <c r="K15" s="126" t="s">
        <v>142</v>
      </c>
      <c r="L15" s="78" t="s">
        <v>142</v>
      </c>
      <c r="M15" s="121" t="s">
        <v>142</v>
      </c>
    </row>
    <row r="16" spans="1:13" ht="15" thickBot="1">
      <c r="A16" s="6"/>
      <c r="B16" s="88"/>
      <c r="C16" s="89"/>
      <c r="D16" s="90"/>
      <c r="E16" s="86"/>
      <c r="F16" s="82"/>
      <c r="G16" s="113"/>
      <c r="H16" s="86"/>
      <c r="I16" s="82"/>
      <c r="J16" s="113"/>
      <c r="K16" s="127"/>
      <c r="L16" s="123"/>
      <c r="M16" s="124"/>
    </row>
  </sheetData>
  <mergeCells count="7">
    <mergeCell ref="B1:D2"/>
    <mergeCell ref="E2:M3"/>
    <mergeCell ref="E5:G6"/>
    <mergeCell ref="K5:M6"/>
    <mergeCell ref="B7:B8"/>
    <mergeCell ref="C7:D8"/>
    <mergeCell ref="H5:J6"/>
  </mergeCells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Engagés</vt:lpstr>
      <vt:lpstr>E1 S1</vt:lpstr>
      <vt:lpstr>E1 S2</vt:lpstr>
      <vt:lpstr>Etape 1</vt:lpstr>
      <vt:lpstr>Etape 1,</vt:lpstr>
      <vt:lpstr>E2 S1</vt:lpstr>
      <vt:lpstr>E2 S2</vt:lpstr>
      <vt:lpstr>Etape 2</vt:lpstr>
      <vt:lpstr>Etapes 1, 2</vt:lpstr>
      <vt:lpstr>Classement Général.</vt:lpstr>
      <vt:lpstr>Remise des prix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</dc:creator>
  <cp:lastModifiedBy>USER</cp:lastModifiedBy>
  <cp:lastPrinted>2018-06-09T20:00:56Z</cp:lastPrinted>
  <dcterms:created xsi:type="dcterms:W3CDTF">2008-02-27T08:58:39Z</dcterms:created>
  <dcterms:modified xsi:type="dcterms:W3CDTF">2018-06-11T22:23:03Z</dcterms:modified>
</cp:coreProperties>
</file>