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260" windowHeight="13040" activeTab="4"/>
  </bookViews>
  <sheets>
    <sheet name="AUTOS" sheetId="1" r:id="rId1"/>
    <sheet name="OPEN" sheetId="2" r:id="rId2"/>
    <sheet name="MOTOS" sheetId="3" r:id="rId3"/>
    <sheet name="TIMING AUTOS" sheetId="4" r:id="rId4"/>
    <sheet name="depouil auto" sheetId="5" r:id="rId5"/>
    <sheet name="TIMING OPEN" sheetId="6" r:id="rId6"/>
    <sheet name="DEPOUIL OPEN" sheetId="7" r:id="rId7"/>
    <sheet name="TIMING MOTOS" sheetId="8" r:id="rId8"/>
    <sheet name="DEPOUIL MOTOS EQUIPE" sheetId="9" r:id="rId9"/>
    <sheet name="DEPOUIL MOTOS INDIV" sheetId="10" r:id="rId10"/>
  </sheets>
  <definedNames/>
  <calcPr fullCalcOnLoad="1"/>
</workbook>
</file>

<file path=xl/sharedStrings.xml><?xml version="1.0" encoding="utf-8"?>
<sst xmlns="http://schemas.openxmlformats.org/spreadsheetml/2006/main" count="271" uniqueCount="130">
  <si>
    <t>BAILLY YANNICK</t>
  </si>
  <si>
    <t>KERROCH PHILIPPE</t>
  </si>
  <si>
    <t>MINESI THOMAS</t>
  </si>
  <si>
    <t>MERLE CORENTIN</t>
  </si>
  <si>
    <t>KOULTOUMI DANIEL</t>
  </si>
  <si>
    <t>AMATO BENJAMIN</t>
  </si>
  <si>
    <t>LELEUX CEDRIC</t>
  </si>
  <si>
    <t>MICLOTTE PHILIPPE</t>
  </si>
  <si>
    <t>DIETEREN GREGORY</t>
  </si>
  <si>
    <t>EQUIPE ROUGE</t>
  </si>
  <si>
    <t>EQUIPE BLEUE</t>
  </si>
  <si>
    <t>POSITION</t>
  </si>
  <si>
    <t xml:space="preserve"> </t>
  </si>
  <si>
    <t>CIRCUS DE MALUKU                                                                           CLASSEMENT MOTOS PAR EQUIPE</t>
  </si>
  <si>
    <t>CIRCUS DE MALUKU                                                                                                             CLASSEMENT MOTO INDIVIDUEL</t>
  </si>
  <si>
    <t>AUTOS</t>
  </si>
  <si>
    <t>N° Course</t>
  </si>
  <si>
    <t>Nom Pilotes</t>
  </si>
  <si>
    <t xml:space="preserve">Groupe </t>
  </si>
  <si>
    <t>Marque</t>
  </si>
  <si>
    <t>Type</t>
  </si>
  <si>
    <t>Cylindrée</t>
  </si>
  <si>
    <t>Catégories</t>
  </si>
  <si>
    <t>Groupe</t>
  </si>
  <si>
    <t>Essence</t>
  </si>
  <si>
    <t>Diesel</t>
  </si>
  <si>
    <t>Marathon</t>
  </si>
  <si>
    <t>4X4</t>
  </si>
  <si>
    <t>4X2</t>
  </si>
  <si>
    <t>Essence leger</t>
  </si>
  <si>
    <t>MOTOS</t>
  </si>
  <si>
    <t>MX1</t>
  </si>
  <si>
    <t>MX2</t>
  </si>
  <si>
    <t>JUNIOR</t>
  </si>
  <si>
    <t>Départs</t>
  </si>
  <si>
    <t>Arrivées</t>
  </si>
  <si>
    <r>
      <t>1</t>
    </r>
    <r>
      <rPr>
        <vertAlign val="superscript"/>
        <sz val="11"/>
        <color indexed="8"/>
        <rFont val="Calibri"/>
        <family val="2"/>
      </rPr>
      <t>ère</t>
    </r>
    <r>
      <rPr>
        <sz val="11"/>
        <color indexed="8"/>
        <rFont val="Calibri"/>
        <family val="2"/>
      </rPr>
      <t xml:space="preserve"> montée</t>
    </r>
  </si>
  <si>
    <r>
      <t>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indexed="8"/>
        <rFont val="Calibri"/>
        <family val="2"/>
      </rPr>
      <t xml:space="preserve"> montée</t>
    </r>
  </si>
  <si>
    <r>
      <t>3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indexed="8"/>
        <rFont val="Calibri"/>
        <family val="2"/>
      </rPr>
      <t xml:space="preserve"> montée</t>
    </r>
  </si>
  <si>
    <t>Meilleur temps</t>
  </si>
  <si>
    <t>Ecart au précédent</t>
  </si>
  <si>
    <r>
      <t>Ecart sur le 1</t>
    </r>
    <r>
      <rPr>
        <vertAlign val="superscript"/>
        <sz val="11"/>
        <color indexed="8"/>
        <rFont val="Calibri"/>
        <family val="2"/>
      </rPr>
      <t>er</t>
    </r>
  </si>
  <si>
    <t>Van Hautte</t>
  </si>
  <si>
    <t>Argazzi</t>
  </si>
  <si>
    <t>Gaëtan</t>
  </si>
  <si>
    <t>Edos</t>
  </si>
  <si>
    <t>X</t>
  </si>
  <si>
    <t>Merle</t>
  </si>
  <si>
    <t>Corentin</t>
  </si>
  <si>
    <t>A+</t>
  </si>
  <si>
    <t>KTM</t>
  </si>
  <si>
    <t>Bailly</t>
  </si>
  <si>
    <t>Yannick</t>
  </si>
  <si>
    <t>O+</t>
  </si>
  <si>
    <t>Yamaha</t>
  </si>
  <si>
    <t>Houthoofd</t>
  </si>
  <si>
    <t>Marc</t>
  </si>
  <si>
    <t>Peros</t>
  </si>
  <si>
    <t>Philippe</t>
  </si>
  <si>
    <t>Minesi</t>
  </si>
  <si>
    <t>Thomas</t>
  </si>
  <si>
    <t>Mike</t>
  </si>
  <si>
    <t>Daniel</t>
  </si>
  <si>
    <t>Fosse</t>
  </si>
  <si>
    <t>Papy</t>
  </si>
  <si>
    <t>Honda</t>
  </si>
  <si>
    <t>D'Ieteren</t>
  </si>
  <si>
    <t>Grégory</t>
  </si>
  <si>
    <t>Shapiev</t>
  </si>
  <si>
    <t>NYANGOMBE</t>
  </si>
  <si>
    <t>FARI</t>
  </si>
  <si>
    <t>CAGNETTI</t>
  </si>
  <si>
    <t>PIER</t>
  </si>
  <si>
    <t>TSEKOURAS</t>
  </si>
  <si>
    <t>PASCAL</t>
  </si>
  <si>
    <t>Miclotte</t>
  </si>
  <si>
    <t>B+</t>
  </si>
  <si>
    <t>NISSAN</t>
  </si>
  <si>
    <t>T1.1</t>
  </si>
  <si>
    <t>T2.1</t>
  </si>
  <si>
    <t>PATROL</t>
  </si>
  <si>
    <t>T2.2</t>
  </si>
  <si>
    <t>MITSUBISHI</t>
  </si>
  <si>
    <t>PAJERO</t>
  </si>
  <si>
    <t>TOYOTA</t>
  </si>
  <si>
    <t>4 RUNNER</t>
  </si>
  <si>
    <t>Koultoumi</t>
  </si>
  <si>
    <t>UZABERG</t>
  </si>
  <si>
    <t>Jo</t>
  </si>
  <si>
    <t>Poursuites de Maluku - SEPTEMBRE 2013</t>
  </si>
  <si>
    <t>OPEN</t>
  </si>
  <si>
    <t>POURSUITES DE MALUKU  DIMANCHE 29 SEPTEMBRE 2013</t>
  </si>
  <si>
    <t>Anest</t>
  </si>
  <si>
    <t>Aurélie</t>
  </si>
  <si>
    <t>Nissan</t>
  </si>
  <si>
    <t>Patrol</t>
  </si>
  <si>
    <t>Amato</t>
  </si>
  <si>
    <t>Benjamin</t>
  </si>
  <si>
    <t>Ford</t>
  </si>
  <si>
    <t>Rangers</t>
  </si>
  <si>
    <t xml:space="preserve">Rodriguez </t>
  </si>
  <si>
    <t>Marco</t>
  </si>
  <si>
    <t>VERHOESTRATE</t>
  </si>
  <si>
    <t>FRANCK</t>
  </si>
  <si>
    <t>Verhoestrate</t>
  </si>
  <si>
    <t>Franck</t>
  </si>
  <si>
    <t>ALBERT</t>
  </si>
  <si>
    <t>FREDERIC</t>
  </si>
  <si>
    <t>ANOUCHKA</t>
  </si>
  <si>
    <t>BERGIERS</t>
  </si>
  <si>
    <t>AXEL</t>
  </si>
  <si>
    <t>PETERS</t>
  </si>
  <si>
    <t>CEDRIC</t>
  </si>
  <si>
    <t>AB</t>
  </si>
  <si>
    <t>LUIS FERREIRA</t>
  </si>
  <si>
    <r>
      <t>1</t>
    </r>
    <r>
      <rPr>
        <b/>
        <vertAlign val="superscript"/>
        <sz val="11"/>
        <color indexed="8"/>
        <rFont val="Calibri"/>
        <family val="2"/>
      </rPr>
      <t>ère</t>
    </r>
    <r>
      <rPr>
        <b/>
        <sz val="11"/>
        <color indexed="8"/>
        <rFont val="Calibri"/>
        <family val="2"/>
      </rPr>
      <t xml:space="preserve"> montée</t>
    </r>
  </si>
  <si>
    <r>
      <t>2</t>
    </r>
    <r>
      <rPr>
        <b/>
        <vertAlign val="superscript"/>
        <sz val="11"/>
        <color indexed="8"/>
        <rFont val="Calibri"/>
        <family val="2"/>
      </rPr>
      <t>ème</t>
    </r>
    <r>
      <rPr>
        <b/>
        <sz val="11"/>
        <color indexed="8"/>
        <rFont val="Calibri"/>
        <family val="2"/>
      </rPr>
      <t xml:space="preserve"> montée</t>
    </r>
  </si>
  <si>
    <r>
      <t>3</t>
    </r>
    <r>
      <rPr>
        <b/>
        <vertAlign val="superscript"/>
        <sz val="11"/>
        <color indexed="8"/>
        <rFont val="Calibri"/>
        <family val="2"/>
      </rPr>
      <t>ème</t>
    </r>
    <r>
      <rPr>
        <b/>
        <sz val="11"/>
        <color indexed="8"/>
        <rFont val="Calibri"/>
        <family val="2"/>
      </rPr>
      <t xml:space="preserve"> montée</t>
    </r>
  </si>
  <si>
    <r>
      <t>Ecart sur le 1</t>
    </r>
    <r>
      <rPr>
        <b/>
        <vertAlign val="superscript"/>
        <sz val="11"/>
        <color indexed="8"/>
        <rFont val="Calibri"/>
        <family val="2"/>
      </rPr>
      <t>er</t>
    </r>
  </si>
  <si>
    <t>N°</t>
  </si>
  <si>
    <t>NOM PILOTE</t>
  </si>
  <si>
    <t>NOMBRE DE TOURS</t>
  </si>
  <si>
    <t>1ère MANCHE</t>
  </si>
  <si>
    <t>3ème MANCHE</t>
  </si>
  <si>
    <t>2ème MANCHE</t>
  </si>
  <si>
    <t>TOTAL TOURS</t>
  </si>
  <si>
    <t>VERHOESTRATE FRANCK</t>
  </si>
  <si>
    <t>HOUTHOOFD MARC</t>
  </si>
  <si>
    <t>CAGNETTI PIERRE</t>
  </si>
  <si>
    <t>PAPI FOSSE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</si>
</sst>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h&quot; h &quot;m&quot; min &quot;s&quot; s &quot;;@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h:mm:ss;@"/>
    <numFmt numFmtId="186" formatCode="[$-F400]h:mm:ss\ AM/PM"/>
    <numFmt numFmtId="187" formatCode="_ * #,##0.0_ ;_ * \-#,##0.0_ ;_ * &quot;-&quot;??_ ;_ @_ "/>
    <numFmt numFmtId="188" formatCode="_ * #,##0.000_ ;_ * \-#,##0.000_ ;_ * &quot;-&quot;??_ ;_ @_ "/>
    <numFmt numFmtId="189" formatCode="_ * #,##0_ ;_ * \-#,##0_ ;_ * &quot;-&quot;??_ ;_ @_ 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vertAlign val="superscript"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/>
      <right style="medium"/>
      <top/>
      <bottom/>
    </border>
    <border>
      <left style="medium"/>
      <right style="thin"/>
      <top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medium"/>
      <right/>
      <top/>
      <bottom style="dotted"/>
    </border>
    <border>
      <left style="medium"/>
      <right style="medium"/>
      <top style="medium"/>
      <bottom style="dash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dashed"/>
      <bottom/>
    </border>
    <border>
      <left style="medium"/>
      <right style="medium"/>
      <top style="dashed"/>
      <bottom style="dashed"/>
    </border>
    <border>
      <left/>
      <right style="thin"/>
      <top/>
      <bottom style="dashed"/>
    </border>
    <border>
      <left style="medium"/>
      <right style="thin"/>
      <top/>
      <bottom style="dashed"/>
    </border>
    <border>
      <left style="medium"/>
      <right style="thin"/>
      <top style="dashed"/>
      <bottom style="dashed"/>
    </border>
    <border>
      <left style="medium"/>
      <right style="thin"/>
      <top/>
      <bottom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/>
    </border>
    <border>
      <left/>
      <right style="thick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dotted"/>
      <bottom style="hair"/>
    </border>
    <border>
      <left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/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dashed"/>
      <bottom style="medium"/>
    </border>
    <border>
      <left style="thin"/>
      <right style="medium"/>
      <top style="dashed"/>
      <bottom style="dott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264">
    <xf numFmtId="0" fontId="0" fillId="0" borderId="0" xfId="0" applyAlignment="1">
      <alignment/>
    </xf>
    <xf numFmtId="0" fontId="2" fillId="0" borderId="0" xfId="50" applyFont="1" applyAlignment="1">
      <alignment horizontal="center"/>
      <protection/>
    </xf>
    <xf numFmtId="0" fontId="3" fillId="0" borderId="10" xfId="50" applyFont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3" fillId="0" borderId="10" xfId="50" applyFont="1" applyFill="1" applyBorder="1" applyAlignment="1">
      <alignment horizontal="center"/>
      <protection/>
    </xf>
    <xf numFmtId="0" fontId="1" fillId="0" borderId="0" xfId="50" applyBorder="1" applyAlignment="1">
      <alignment horizontal="center" vertical="center" textRotation="90" wrapText="1"/>
      <protection/>
    </xf>
    <xf numFmtId="0" fontId="1" fillId="0" borderId="12" xfId="50" applyBorder="1" applyAlignment="1">
      <alignment horizontal="center" vertical="center" textRotation="90"/>
      <protection/>
    </xf>
    <xf numFmtId="0" fontId="2" fillId="0" borderId="0" xfId="50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1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1" fillId="0" borderId="13" xfId="50" applyFill="1" applyBorder="1" applyAlignment="1">
      <alignment horizontal="center" vertical="center"/>
      <protection/>
    </xf>
    <xf numFmtId="0" fontId="1" fillId="0" borderId="14" xfId="50" applyBorder="1" applyAlignment="1">
      <alignment horizontal="center" vertical="center"/>
      <protection/>
    </xf>
    <xf numFmtId="0" fontId="1" fillId="0" borderId="15" xfId="50" applyFill="1" applyBorder="1" applyAlignment="1">
      <alignment horizontal="center" vertical="center"/>
      <protection/>
    </xf>
    <xf numFmtId="0" fontId="1" fillId="0" borderId="15" xfId="50" applyFont="1" applyBorder="1" applyAlignment="1">
      <alignment horizontal="center"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15" xfId="50" applyFont="1" applyFill="1" applyBorder="1" applyAlignment="1">
      <alignment horizontal="center" vertical="center"/>
      <protection/>
    </xf>
    <xf numFmtId="0" fontId="1" fillId="0" borderId="16" xfId="50" applyFont="1" applyBorder="1" applyAlignment="1">
      <alignment horizontal="center"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0" fontId="1" fillId="0" borderId="17" xfId="50" applyFont="1" applyBorder="1" applyAlignment="1">
      <alignment horizontal="center" vertical="center"/>
      <protection/>
    </xf>
    <xf numFmtId="0" fontId="1" fillId="0" borderId="18" xfId="50" applyFont="1" applyBorder="1" applyAlignment="1">
      <alignment horizontal="center" vertical="center"/>
      <protection/>
    </xf>
    <xf numFmtId="0" fontId="1" fillId="0" borderId="19" xfId="50" applyBorder="1" applyAlignment="1">
      <alignment horizontal="center" vertical="center"/>
      <protection/>
    </xf>
    <xf numFmtId="0" fontId="1" fillId="0" borderId="11" xfId="50" applyFont="1" applyFill="1" applyBorder="1" applyAlignment="1">
      <alignment horizontal="center" vertical="center"/>
      <protection/>
    </xf>
    <xf numFmtId="0" fontId="2" fillId="0" borderId="17" xfId="50" applyFont="1" applyBorder="1" applyAlignment="1">
      <alignment horizontal="center" vertical="center"/>
      <protection/>
    </xf>
    <xf numFmtId="0" fontId="2" fillId="0" borderId="18" xfId="50" applyFont="1" applyBorder="1" applyAlignment="1">
      <alignment horizontal="center" vertical="center"/>
      <protection/>
    </xf>
    <xf numFmtId="0" fontId="2" fillId="0" borderId="15" xfId="50" applyFont="1" applyBorder="1" applyAlignment="1">
      <alignment horizontal="center" vertical="center"/>
      <protection/>
    </xf>
    <xf numFmtId="0" fontId="2" fillId="0" borderId="16" xfId="50" applyFont="1" applyBorder="1" applyAlignment="1">
      <alignment horizontal="center" vertical="center"/>
      <protection/>
    </xf>
    <xf numFmtId="0" fontId="2" fillId="0" borderId="14" xfId="50" applyFont="1" applyBorder="1" applyAlignment="1">
      <alignment horizontal="center" vertical="center"/>
      <protection/>
    </xf>
    <xf numFmtId="21" fontId="0" fillId="0" borderId="0" xfId="0" applyNumberFormat="1" applyAlignment="1">
      <alignment/>
    </xf>
    <xf numFmtId="180" fontId="0" fillId="0" borderId="0" xfId="0" applyNumberFormat="1" applyAlignment="1">
      <alignment/>
    </xf>
    <xf numFmtId="21" fontId="0" fillId="0" borderId="20" xfId="0" applyNumberFormat="1" applyFill="1" applyBorder="1" applyAlignment="1">
      <alignment horizontal="center" vertical="center"/>
    </xf>
    <xf numFmtId="21" fontId="0" fillId="0" borderId="21" xfId="0" applyNumberFormat="1" applyFill="1" applyBorder="1" applyAlignment="1">
      <alignment horizontal="center" vertical="center"/>
    </xf>
    <xf numFmtId="21" fontId="0" fillId="0" borderId="22" xfId="0" applyNumberFormat="1" applyFill="1" applyBorder="1" applyAlignment="1">
      <alignment horizontal="center" vertical="center"/>
    </xf>
    <xf numFmtId="21" fontId="0" fillId="0" borderId="23" xfId="0" applyNumberFormat="1" applyFill="1" applyBorder="1" applyAlignment="1">
      <alignment horizontal="center" vertical="center"/>
    </xf>
    <xf numFmtId="21" fontId="0" fillId="0" borderId="24" xfId="0" applyNumberFormat="1" applyFill="1" applyBorder="1" applyAlignment="1">
      <alignment horizontal="center" vertical="center"/>
    </xf>
    <xf numFmtId="0" fontId="1" fillId="0" borderId="25" xfId="50" applyFill="1" applyBorder="1" applyAlignment="1">
      <alignment horizontal="center" vertical="center"/>
      <protection/>
    </xf>
    <xf numFmtId="0" fontId="1" fillId="0" borderId="17" xfId="50" applyFont="1" applyFill="1" applyBorder="1" applyAlignment="1">
      <alignment horizontal="center" vertical="center"/>
      <protection/>
    </xf>
    <xf numFmtId="0" fontId="1" fillId="24" borderId="18" xfId="50" applyFont="1" applyFill="1" applyBorder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3" fillId="0" borderId="11" xfId="50" applyFont="1" applyFill="1" applyBorder="1" applyAlignment="1">
      <alignment horizontal="center" vertical="center"/>
      <protection/>
    </xf>
    <xf numFmtId="0" fontId="1" fillId="0" borderId="19" xfId="50" applyFill="1" applyBorder="1" applyAlignment="1">
      <alignment horizontal="center" vertical="center"/>
      <protection/>
    </xf>
    <xf numFmtId="21" fontId="0" fillId="0" borderId="26" xfId="0" applyNumberFormat="1" applyFill="1" applyBorder="1" applyAlignment="1">
      <alignment horizontal="center" vertical="center"/>
    </xf>
    <xf numFmtId="21" fontId="0" fillId="0" borderId="27" xfId="0" applyNumberFormat="1" applyFill="1" applyBorder="1" applyAlignment="1">
      <alignment horizontal="center" vertical="center"/>
    </xf>
    <xf numFmtId="21" fontId="0" fillId="0" borderId="28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4" xfId="50" applyFill="1" applyBorder="1" applyAlignment="1">
      <alignment horizontal="center" vertical="center"/>
      <protection/>
    </xf>
    <xf numFmtId="21" fontId="0" fillId="0" borderId="0" xfId="0" applyNumberFormat="1" applyFill="1" applyBorder="1" applyAlignment="1">
      <alignment horizontal="center" vertical="center"/>
    </xf>
    <xf numFmtId="21" fontId="0" fillId="0" borderId="29" xfId="0" applyNumberFormat="1" applyFill="1" applyBorder="1" applyAlignment="1">
      <alignment horizontal="center" vertical="center"/>
    </xf>
    <xf numFmtId="21" fontId="0" fillId="0" borderId="30" xfId="0" applyNumberFormat="1" applyFill="1" applyBorder="1" applyAlignment="1">
      <alignment horizontal="center" vertical="center"/>
    </xf>
    <xf numFmtId="21" fontId="0" fillId="0" borderId="31" xfId="0" applyNumberFormat="1" applyFill="1" applyBorder="1" applyAlignment="1">
      <alignment horizontal="center" vertical="center"/>
    </xf>
    <xf numFmtId="21" fontId="0" fillId="0" borderId="32" xfId="0" applyNumberFormat="1" applyFill="1" applyBorder="1" applyAlignment="1">
      <alignment horizontal="center" vertical="center"/>
    </xf>
    <xf numFmtId="21" fontId="0" fillId="0" borderId="33" xfId="0" applyNumberFormat="1" applyFill="1" applyBorder="1" applyAlignment="1">
      <alignment horizontal="center" vertical="center"/>
    </xf>
    <xf numFmtId="21" fontId="0" fillId="0" borderId="34" xfId="0" applyNumberFormat="1" applyFill="1" applyBorder="1" applyAlignment="1">
      <alignment horizontal="center" vertical="center"/>
    </xf>
    <xf numFmtId="0" fontId="3" fillId="0" borderId="27" xfId="50" applyFont="1" applyFill="1" applyBorder="1" applyAlignment="1">
      <alignment horizontal="center" vertical="center"/>
      <protection/>
    </xf>
    <xf numFmtId="0" fontId="1" fillId="0" borderId="35" xfId="50" applyFill="1" applyBorder="1" applyAlignment="1">
      <alignment horizontal="center" vertical="center"/>
      <protection/>
    </xf>
    <xf numFmtId="21" fontId="0" fillId="0" borderId="36" xfId="0" applyNumberFormat="1" applyFill="1" applyBorder="1" applyAlignment="1">
      <alignment horizontal="center" vertical="center"/>
    </xf>
    <xf numFmtId="0" fontId="3" fillId="0" borderId="29" xfId="50" applyFont="1" applyFill="1" applyBorder="1" applyAlignment="1">
      <alignment horizontal="center" vertical="center"/>
      <protection/>
    </xf>
    <xf numFmtId="0" fontId="3" fillId="0" borderId="30" xfId="50" applyFont="1" applyFill="1" applyBorder="1" applyAlignment="1">
      <alignment horizontal="center" vertical="center"/>
      <protection/>
    </xf>
    <xf numFmtId="0" fontId="3" fillId="0" borderId="28" xfId="50" applyFont="1" applyFill="1" applyBorder="1" applyAlignment="1">
      <alignment horizontal="center" vertical="center"/>
      <protection/>
    </xf>
    <xf numFmtId="21" fontId="0" fillId="0" borderId="37" xfId="0" applyNumberFormat="1" applyFill="1" applyBorder="1" applyAlignment="1">
      <alignment horizontal="center" vertical="center"/>
    </xf>
    <xf numFmtId="0" fontId="1" fillId="24" borderId="19" xfId="50" applyFont="1" applyFill="1" applyBorder="1" applyAlignment="1">
      <alignment horizontal="center" vertical="center"/>
      <protection/>
    </xf>
    <xf numFmtId="0" fontId="2" fillId="0" borderId="19" xfId="50" applyFont="1" applyBorder="1" applyAlignment="1">
      <alignment horizontal="center" vertical="center"/>
      <protection/>
    </xf>
    <xf numFmtId="0" fontId="1" fillId="0" borderId="38" xfId="50" applyBorder="1" applyAlignment="1">
      <alignment horizontal="center" vertical="center" textRotation="90" wrapText="1"/>
      <protection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39" xfId="50" applyFont="1" applyFill="1" applyBorder="1" applyAlignment="1">
      <alignment vertical="center" wrapText="1"/>
      <protection/>
    </xf>
    <xf numFmtId="0" fontId="1" fillId="0" borderId="12" xfId="50" applyFont="1" applyFill="1" applyBorder="1" applyAlignment="1">
      <alignment horizontal="center" vertical="center" textRotation="90" wrapText="1"/>
      <protection/>
    </xf>
    <xf numFmtId="0" fontId="1" fillId="0" borderId="10" xfId="50" applyFont="1" applyFill="1" applyBorder="1" applyAlignment="1">
      <alignment horizontal="center" vertical="center"/>
      <protection/>
    </xf>
    <xf numFmtId="0" fontId="2" fillId="20" borderId="0" xfId="50" applyFont="1" applyFill="1" applyAlignment="1">
      <alignment horizontal="center" vertical="center"/>
      <protection/>
    </xf>
    <xf numFmtId="0" fontId="3" fillId="20" borderId="10" xfId="50" applyFont="1" applyFill="1" applyBorder="1" applyAlignment="1">
      <alignment horizontal="center"/>
      <protection/>
    </xf>
    <xf numFmtId="0" fontId="1" fillId="20" borderId="15" xfId="50" applyFont="1" applyFill="1" applyBorder="1" applyAlignment="1">
      <alignment horizontal="center" vertical="center"/>
      <protection/>
    </xf>
    <xf numFmtId="0" fontId="1" fillId="20" borderId="16" xfId="50" applyFont="1" applyFill="1" applyBorder="1" applyAlignment="1">
      <alignment horizontal="center" vertical="center"/>
      <protection/>
    </xf>
    <xf numFmtId="0" fontId="1" fillId="20" borderId="14" xfId="50" applyFont="1" applyFill="1" applyBorder="1" applyAlignment="1">
      <alignment horizontal="center" vertical="center"/>
      <protection/>
    </xf>
    <xf numFmtId="0" fontId="1" fillId="20" borderId="14" xfId="50" applyFill="1" applyBorder="1" applyAlignment="1">
      <alignment horizontal="center" vertical="center"/>
      <protection/>
    </xf>
    <xf numFmtId="0" fontId="1" fillId="20" borderId="10" xfId="50" applyFont="1" applyFill="1" applyBorder="1" applyAlignment="1">
      <alignment horizontal="center" vertical="center"/>
      <protection/>
    </xf>
    <xf numFmtId="0" fontId="2" fillId="20" borderId="15" xfId="50" applyFont="1" applyFill="1" applyBorder="1" applyAlignment="1">
      <alignment horizontal="center" vertical="center"/>
      <protection/>
    </xf>
    <xf numFmtId="0" fontId="2" fillId="20" borderId="16" xfId="50" applyFont="1" applyFill="1" applyBorder="1" applyAlignment="1">
      <alignment horizontal="center" vertical="center"/>
      <protection/>
    </xf>
    <xf numFmtId="0" fontId="2" fillId="20" borderId="14" xfId="50" applyFont="1" applyFill="1" applyBorder="1" applyAlignment="1">
      <alignment horizontal="center" vertical="center"/>
      <protection/>
    </xf>
    <xf numFmtId="0" fontId="1" fillId="20" borderId="40" xfId="50" applyFont="1" applyFill="1" applyBorder="1" applyAlignment="1">
      <alignment horizontal="center" vertical="center"/>
      <protection/>
    </xf>
    <xf numFmtId="0" fontId="1" fillId="20" borderId="41" xfId="50" applyFill="1" applyBorder="1" applyAlignment="1">
      <alignment horizontal="center" vertical="center"/>
      <protection/>
    </xf>
    <xf numFmtId="0" fontId="3" fillId="20" borderId="42" xfId="50" applyFont="1" applyFill="1" applyBorder="1" applyAlignment="1">
      <alignment horizontal="center"/>
      <protection/>
    </xf>
    <xf numFmtId="0" fontId="1" fillId="20" borderId="43" xfId="50" applyFont="1" applyFill="1" applyBorder="1" applyAlignment="1">
      <alignment horizontal="center" vertical="center"/>
      <protection/>
    </xf>
    <xf numFmtId="0" fontId="1" fillId="20" borderId="44" xfId="50" applyFont="1" applyFill="1" applyBorder="1" applyAlignment="1">
      <alignment horizontal="center" vertical="center"/>
      <protection/>
    </xf>
    <xf numFmtId="0" fontId="1" fillId="20" borderId="45" xfId="50" applyFont="1" applyFill="1" applyBorder="1" applyAlignment="1">
      <alignment horizontal="center" vertical="center"/>
      <protection/>
    </xf>
    <xf numFmtId="0" fontId="1" fillId="20" borderId="46" xfId="50" applyFill="1" applyBorder="1" applyAlignment="1">
      <alignment horizontal="center" vertical="center"/>
      <protection/>
    </xf>
    <xf numFmtId="0" fontId="1" fillId="20" borderId="42" xfId="50" applyFont="1" applyFill="1" applyBorder="1" applyAlignment="1">
      <alignment horizontal="center" vertical="center"/>
      <protection/>
    </xf>
    <xf numFmtId="0" fontId="2" fillId="20" borderId="43" xfId="50" applyFont="1" applyFill="1" applyBorder="1" applyAlignment="1">
      <alignment horizontal="center" vertical="center"/>
      <protection/>
    </xf>
    <xf numFmtId="0" fontId="2" fillId="20" borderId="44" xfId="50" applyFont="1" applyFill="1" applyBorder="1" applyAlignment="1">
      <alignment horizontal="center" vertical="center"/>
      <protection/>
    </xf>
    <xf numFmtId="0" fontId="2" fillId="20" borderId="46" xfId="50" applyFont="1" applyFill="1" applyBorder="1" applyAlignment="1">
      <alignment horizontal="center" vertical="center"/>
      <protection/>
    </xf>
    <xf numFmtId="0" fontId="3" fillId="20" borderId="10" xfId="50" applyFont="1" applyFill="1" applyBorder="1" applyAlignment="1">
      <alignment horizontal="center" vertical="center"/>
      <protection/>
    </xf>
    <xf numFmtId="0" fontId="3" fillId="20" borderId="42" xfId="50" applyFont="1" applyFill="1" applyBorder="1" applyAlignment="1">
      <alignment horizontal="center" vertical="center"/>
      <protection/>
    </xf>
    <xf numFmtId="0" fontId="1" fillId="20" borderId="15" xfId="50" applyFill="1" applyBorder="1" applyAlignment="1">
      <alignment horizontal="center" vertical="center"/>
      <protection/>
    </xf>
    <xf numFmtId="21" fontId="0" fillId="20" borderId="24" xfId="0" applyNumberFormat="1" applyFill="1" applyBorder="1" applyAlignment="1">
      <alignment horizontal="center" vertical="center"/>
    </xf>
    <xf numFmtId="21" fontId="0" fillId="20" borderId="23" xfId="0" applyNumberFormat="1" applyFill="1" applyBorder="1" applyAlignment="1">
      <alignment horizontal="center" vertical="center"/>
    </xf>
    <xf numFmtId="21" fontId="0" fillId="20" borderId="22" xfId="0" applyNumberFormat="1" applyFill="1" applyBorder="1" applyAlignment="1">
      <alignment horizontal="center" vertical="center"/>
    </xf>
    <xf numFmtId="21" fontId="0" fillId="20" borderId="0" xfId="0" applyNumberFormat="1" applyFill="1" applyBorder="1" applyAlignment="1">
      <alignment horizontal="center" vertical="center"/>
    </xf>
    <xf numFmtId="21" fontId="0" fillId="20" borderId="29" xfId="0" applyNumberFormat="1" applyFill="1" applyBorder="1" applyAlignment="1">
      <alignment horizontal="center" vertical="center"/>
    </xf>
    <xf numFmtId="21" fontId="0" fillId="20" borderId="30" xfId="0" applyNumberFormat="1" applyFill="1" applyBorder="1" applyAlignment="1">
      <alignment horizontal="center" vertical="center"/>
    </xf>
    <xf numFmtId="21" fontId="0" fillId="20" borderId="33" xfId="0" applyNumberFormat="1" applyFill="1" applyBorder="1" applyAlignment="1">
      <alignment horizontal="center" vertical="center"/>
    </xf>
    <xf numFmtId="21" fontId="0" fillId="20" borderId="37" xfId="0" applyNumberFormat="1" applyFill="1" applyBorder="1" applyAlignment="1">
      <alignment horizontal="center" vertical="center"/>
    </xf>
    <xf numFmtId="21" fontId="0" fillId="20" borderId="47" xfId="0" applyNumberFormat="1" applyFill="1" applyBorder="1" applyAlignment="1">
      <alignment horizontal="center" vertical="center"/>
    </xf>
    <xf numFmtId="0" fontId="1" fillId="20" borderId="43" xfId="50" applyFill="1" applyBorder="1" applyAlignment="1">
      <alignment horizontal="center" vertical="center"/>
      <protection/>
    </xf>
    <xf numFmtId="21" fontId="0" fillId="20" borderId="48" xfId="0" applyNumberFormat="1" applyFill="1" applyBorder="1" applyAlignment="1">
      <alignment horizontal="center" vertical="center"/>
    </xf>
    <xf numFmtId="21" fontId="0" fillId="20" borderId="49" xfId="0" applyNumberFormat="1" applyFill="1" applyBorder="1" applyAlignment="1">
      <alignment horizontal="center" vertical="center"/>
    </xf>
    <xf numFmtId="21" fontId="0" fillId="20" borderId="50" xfId="0" applyNumberFormat="1" applyFill="1" applyBorder="1" applyAlignment="1">
      <alignment horizontal="center" vertical="center"/>
    </xf>
    <xf numFmtId="21" fontId="0" fillId="20" borderId="51" xfId="0" applyNumberFormat="1" applyFill="1" applyBorder="1" applyAlignment="1">
      <alignment horizontal="center" vertical="center"/>
    </xf>
    <xf numFmtId="0" fontId="3" fillId="20" borderId="29" xfId="50" applyFont="1" applyFill="1" applyBorder="1" applyAlignment="1">
      <alignment horizontal="center" vertical="center"/>
      <protection/>
    </xf>
    <xf numFmtId="0" fontId="1" fillId="20" borderId="13" xfId="50" applyFill="1" applyBorder="1" applyAlignment="1">
      <alignment horizontal="center" vertical="center"/>
      <protection/>
    </xf>
    <xf numFmtId="0" fontId="1" fillId="20" borderId="52" xfId="50" applyFill="1" applyBorder="1" applyAlignment="1">
      <alignment horizontal="center" vertical="center"/>
      <protection/>
    </xf>
    <xf numFmtId="0" fontId="3" fillId="20" borderId="28" xfId="50" applyFont="1" applyFill="1" applyBorder="1" applyAlignment="1">
      <alignment horizontal="center" vertical="center"/>
      <protection/>
    </xf>
    <xf numFmtId="0" fontId="3" fillId="20" borderId="30" xfId="50" applyFont="1" applyFill="1" applyBorder="1" applyAlignment="1">
      <alignment horizontal="center" vertical="center"/>
      <protection/>
    </xf>
    <xf numFmtId="21" fontId="0" fillId="20" borderId="21" xfId="0" applyNumberFormat="1" applyFill="1" applyBorder="1" applyAlignment="1">
      <alignment horizontal="center" vertical="center"/>
    </xf>
    <xf numFmtId="0" fontId="3" fillId="20" borderId="51" xfId="50" applyFont="1" applyFill="1" applyBorder="1" applyAlignment="1">
      <alignment horizontal="center" vertical="center"/>
      <protection/>
    </xf>
    <xf numFmtId="0" fontId="1" fillId="20" borderId="53" xfId="50" applyFill="1" applyBorder="1" applyAlignment="1">
      <alignment horizontal="center" vertical="center"/>
      <protection/>
    </xf>
    <xf numFmtId="21" fontId="0" fillId="20" borderId="53" xfId="0" applyNumberFormat="1" applyFill="1" applyBorder="1" applyAlignment="1">
      <alignment horizontal="center" vertical="center"/>
    </xf>
    <xf numFmtId="21" fontId="0" fillId="20" borderId="54" xfId="0" applyNumberFormat="1" applyFill="1" applyBorder="1" applyAlignment="1">
      <alignment horizontal="center" vertical="center"/>
    </xf>
    <xf numFmtId="21" fontId="0" fillId="0" borderId="27" xfId="0" applyNumberFormat="1" applyFill="1" applyBorder="1" applyAlignment="1">
      <alignment horizontal="center" vertical="center" wrapText="1"/>
    </xf>
    <xf numFmtId="21" fontId="0" fillId="0" borderId="28" xfId="0" applyNumberFormat="1" applyFill="1" applyBorder="1" applyAlignment="1">
      <alignment horizontal="center" vertical="center" wrapText="1"/>
    </xf>
    <xf numFmtId="21" fontId="0" fillId="20" borderId="29" xfId="0" applyNumberFormat="1" applyFill="1" applyBorder="1" applyAlignment="1">
      <alignment horizontal="center" vertical="center" wrapText="1"/>
    </xf>
    <xf numFmtId="21" fontId="0" fillId="20" borderId="30" xfId="0" applyNumberFormat="1" applyFill="1" applyBorder="1" applyAlignment="1">
      <alignment horizontal="center" vertical="center" wrapText="1"/>
    </xf>
    <xf numFmtId="21" fontId="0" fillId="0" borderId="29" xfId="0" applyNumberFormat="1" applyFill="1" applyBorder="1" applyAlignment="1">
      <alignment horizontal="center" vertical="center" wrapText="1"/>
    </xf>
    <xf numFmtId="21" fontId="0" fillId="0" borderId="30" xfId="0" applyNumberFormat="1" applyFill="1" applyBorder="1" applyAlignment="1">
      <alignment horizontal="center" vertical="center" wrapText="1"/>
    </xf>
    <xf numFmtId="21" fontId="0" fillId="20" borderId="5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1" fontId="0" fillId="0" borderId="55" xfId="0" applyNumberFormat="1" applyFont="1" applyFill="1" applyBorder="1" applyAlignment="1">
      <alignment horizontal="center" vertical="center"/>
    </xf>
    <xf numFmtId="21" fontId="0" fillId="20" borderId="22" xfId="0" applyNumberFormat="1" applyFont="1" applyFill="1" applyBorder="1" applyAlignment="1">
      <alignment horizontal="center" vertical="center"/>
    </xf>
    <xf numFmtId="21" fontId="0" fillId="0" borderId="56" xfId="0" applyNumberFormat="1" applyFont="1" applyFill="1" applyBorder="1" applyAlignment="1">
      <alignment horizontal="center" vertical="center"/>
    </xf>
    <xf numFmtId="21" fontId="0" fillId="0" borderId="22" xfId="0" applyNumberFormat="1" applyFont="1" applyFill="1" applyBorder="1" applyAlignment="1">
      <alignment horizontal="center" vertical="center"/>
    </xf>
    <xf numFmtId="21" fontId="0" fillId="0" borderId="57" xfId="0" applyNumberFormat="1" applyFont="1" applyFill="1" applyBorder="1" applyAlignment="1">
      <alignment horizontal="center" vertical="center"/>
    </xf>
    <xf numFmtId="21" fontId="0" fillId="0" borderId="20" xfId="0" applyNumberFormat="1" applyFont="1" applyFill="1" applyBorder="1" applyAlignment="1">
      <alignment horizontal="center" vertical="center"/>
    </xf>
    <xf numFmtId="21" fontId="0" fillId="0" borderId="21" xfId="0" applyNumberFormat="1" applyFont="1" applyFill="1" applyBorder="1" applyAlignment="1">
      <alignment horizontal="center" vertical="center"/>
    </xf>
    <xf numFmtId="21" fontId="0" fillId="20" borderId="24" xfId="0" applyNumberFormat="1" applyFont="1" applyFill="1" applyBorder="1" applyAlignment="1">
      <alignment horizontal="center" vertical="center"/>
    </xf>
    <xf numFmtId="21" fontId="0" fillId="20" borderId="23" xfId="0" applyNumberFormat="1" applyFont="1" applyFill="1" applyBorder="1" applyAlignment="1">
      <alignment horizontal="center" vertical="center"/>
    </xf>
    <xf numFmtId="21" fontId="0" fillId="0" borderId="24" xfId="0" applyNumberFormat="1" applyFont="1" applyFill="1" applyBorder="1" applyAlignment="1">
      <alignment horizontal="center" vertical="center"/>
    </xf>
    <xf numFmtId="21" fontId="0" fillId="0" borderId="23" xfId="0" applyNumberFormat="1" applyFont="1" applyFill="1" applyBorder="1" applyAlignment="1">
      <alignment horizontal="center" vertical="center"/>
    </xf>
    <xf numFmtId="21" fontId="0" fillId="0" borderId="32" xfId="0" applyNumberFormat="1" applyFont="1" applyFill="1" applyBorder="1" applyAlignment="1">
      <alignment horizontal="center" vertical="center"/>
    </xf>
    <xf numFmtId="21" fontId="0" fillId="20" borderId="33" xfId="0" applyNumberFormat="1" applyFont="1" applyFill="1" applyBorder="1" applyAlignment="1">
      <alignment horizontal="center" vertical="center"/>
    </xf>
    <xf numFmtId="21" fontId="0" fillId="0" borderId="34" xfId="0" applyNumberFormat="1" applyFont="1" applyFill="1" applyBorder="1" applyAlignment="1">
      <alignment horizontal="center" vertical="center"/>
    </xf>
    <xf numFmtId="21" fontId="0" fillId="20" borderId="37" xfId="0" applyNumberFormat="1" applyFont="1" applyFill="1" applyBorder="1" applyAlignment="1">
      <alignment horizontal="center" vertical="center"/>
    </xf>
    <xf numFmtId="21" fontId="0" fillId="20" borderId="47" xfId="0" applyNumberFormat="1" applyFont="1" applyFill="1" applyBorder="1" applyAlignment="1">
      <alignment horizontal="center" vertical="center"/>
    </xf>
    <xf numFmtId="21" fontId="0" fillId="0" borderId="26" xfId="0" applyNumberFormat="1" applyFont="1" applyFill="1" applyBorder="1" applyAlignment="1">
      <alignment horizontal="center" vertical="center" wrapText="1"/>
    </xf>
    <xf numFmtId="21" fontId="0" fillId="20" borderId="22" xfId="0" applyNumberFormat="1" applyFont="1" applyFill="1" applyBorder="1" applyAlignment="1">
      <alignment horizontal="center" vertical="center" wrapText="1"/>
    </xf>
    <xf numFmtId="21" fontId="0" fillId="0" borderId="56" xfId="0" applyNumberFormat="1" applyFont="1" applyFill="1" applyBorder="1" applyAlignment="1">
      <alignment horizontal="center" vertical="center" wrapText="1"/>
    </xf>
    <xf numFmtId="21" fontId="0" fillId="0" borderId="29" xfId="0" applyNumberFormat="1" applyFont="1" applyFill="1" applyBorder="1" applyAlignment="1">
      <alignment horizontal="center" vertical="center" wrapText="1"/>
    </xf>
    <xf numFmtId="21" fontId="0" fillId="20" borderId="3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 wrapText="1"/>
    </xf>
    <xf numFmtId="21" fontId="0" fillId="20" borderId="29" xfId="0" applyNumberFormat="1" applyFont="1" applyFill="1" applyBorder="1" applyAlignment="1">
      <alignment horizontal="center" vertical="center" wrapText="1"/>
    </xf>
    <xf numFmtId="21" fontId="0" fillId="20" borderId="21" xfId="0" applyNumberFormat="1" applyFont="1" applyFill="1" applyBorder="1" applyAlignment="1">
      <alignment horizontal="center" vertical="center"/>
    </xf>
    <xf numFmtId="21" fontId="0" fillId="0" borderId="33" xfId="0" applyNumberFormat="1" applyFont="1" applyFill="1" applyBorder="1" applyAlignment="1">
      <alignment horizontal="center" vertical="center"/>
    </xf>
    <xf numFmtId="21" fontId="0" fillId="20" borderId="50" xfId="0" applyNumberFormat="1" applyFont="1" applyFill="1" applyBorder="1" applyAlignment="1">
      <alignment horizontal="center" vertical="center"/>
    </xf>
    <xf numFmtId="21" fontId="0" fillId="20" borderId="53" xfId="0" applyNumberFormat="1" applyFont="1" applyFill="1" applyBorder="1" applyAlignment="1">
      <alignment horizontal="center" vertical="center"/>
    </xf>
    <xf numFmtId="21" fontId="0" fillId="20" borderId="54" xfId="0" applyNumberFormat="1" applyFont="1" applyFill="1" applyBorder="1" applyAlignment="1">
      <alignment horizontal="center" vertical="center"/>
    </xf>
    <xf numFmtId="21" fontId="0" fillId="20" borderId="51" xfId="0" applyNumberFormat="1" applyFont="1" applyFill="1" applyBorder="1" applyAlignment="1">
      <alignment horizontal="center" vertical="center" wrapText="1"/>
    </xf>
    <xf numFmtId="167" fontId="1" fillId="0" borderId="16" xfId="50" applyNumberFormat="1" applyFont="1" applyBorder="1" applyAlignment="1">
      <alignment horizontal="center" vertical="center"/>
      <protection/>
    </xf>
    <xf numFmtId="0" fontId="0" fillId="0" borderId="58" xfId="0" applyFill="1" applyBorder="1" applyAlignment="1">
      <alignment/>
    </xf>
    <xf numFmtId="0" fontId="2" fillId="0" borderId="58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1" fillId="0" borderId="58" xfId="50" applyFill="1" applyBorder="1" applyAlignment="1">
      <alignment horizontal="center" vertical="center"/>
      <protection/>
    </xf>
    <xf numFmtId="21" fontId="0" fillId="0" borderId="58" xfId="0" applyNumberFormat="1" applyFill="1" applyBorder="1" applyAlignment="1">
      <alignment horizontal="center" vertical="center"/>
    </xf>
    <xf numFmtId="21" fontId="0" fillId="0" borderId="58" xfId="0" applyNumberFormat="1" applyFont="1" applyFill="1" applyBorder="1" applyAlignment="1">
      <alignment horizontal="center" vertical="center"/>
    </xf>
    <xf numFmtId="21" fontId="0" fillId="0" borderId="58" xfId="0" applyNumberFormat="1" applyFill="1" applyBorder="1" applyAlignment="1">
      <alignment horizontal="center" vertical="center"/>
    </xf>
    <xf numFmtId="0" fontId="2" fillId="0" borderId="58" xfId="50" applyFont="1" applyFill="1" applyBorder="1" applyAlignment="1">
      <alignment horizont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1" fillId="0" borderId="58" xfId="50" applyFill="1" applyBorder="1" applyAlignment="1">
      <alignment horizontal="center" vertical="center"/>
      <protection/>
    </xf>
    <xf numFmtId="21" fontId="0" fillId="0" borderId="58" xfId="0" applyNumberFormat="1" applyFont="1" applyFill="1" applyBorder="1" applyAlignment="1">
      <alignment horizontal="center" vertical="center"/>
    </xf>
    <xf numFmtId="0" fontId="2" fillId="0" borderId="58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1" fillId="0" borderId="58" xfId="50" applyFill="1" applyBorder="1" applyAlignment="1">
      <alignment horizontal="center" vertical="center"/>
      <protection/>
    </xf>
    <xf numFmtId="0" fontId="0" fillId="0" borderId="59" xfId="0" applyFill="1" applyBorder="1" applyAlignment="1">
      <alignment/>
    </xf>
    <xf numFmtId="0" fontId="3" fillId="0" borderId="58" xfId="50" applyFont="1" applyFill="1" applyBorder="1" applyAlignment="1">
      <alignment horizontal="left" vertical="center"/>
      <protection/>
    </xf>
    <xf numFmtId="0" fontId="3" fillId="0" borderId="58" xfId="50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/>
    </xf>
    <xf numFmtId="189" fontId="0" fillId="0" borderId="58" xfId="45" applyNumberFormat="1" applyFont="1" applyBorder="1" applyAlignment="1">
      <alignment/>
    </xf>
    <xf numFmtId="189" fontId="0" fillId="0" borderId="58" xfId="45" applyNumberFormat="1" applyFont="1" applyFill="1" applyBorder="1" applyAlignment="1">
      <alignment/>
    </xf>
    <xf numFmtId="0" fontId="24" fillId="0" borderId="58" xfId="0" applyFont="1" applyBorder="1" applyAlignment="1">
      <alignment horizontal="center" vertical="center" wrapText="1"/>
    </xf>
    <xf numFmtId="189" fontId="24" fillId="0" borderId="58" xfId="45" applyNumberFormat="1" applyFont="1" applyBorder="1" applyAlignment="1">
      <alignment horizontal="center" vertical="center" wrapText="1"/>
    </xf>
    <xf numFmtId="189" fontId="24" fillId="0" borderId="58" xfId="45" applyNumberFormat="1" applyFont="1" applyBorder="1" applyAlignment="1">
      <alignment/>
    </xf>
    <xf numFmtId="189" fontId="24" fillId="0" borderId="60" xfId="45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189" fontId="0" fillId="0" borderId="60" xfId="45" applyNumberFormat="1" applyFont="1" applyBorder="1" applyAlignment="1">
      <alignment/>
    </xf>
    <xf numFmtId="189" fontId="24" fillId="0" borderId="60" xfId="45" applyNumberFormat="1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189" fontId="0" fillId="0" borderId="63" xfId="45" applyNumberFormat="1" applyFont="1" applyBorder="1" applyAlignment="1">
      <alignment/>
    </xf>
    <xf numFmtId="189" fontId="0" fillId="0" borderId="64" xfId="45" applyNumberFormat="1" applyFont="1" applyBorder="1" applyAlignment="1">
      <alignment/>
    </xf>
    <xf numFmtId="189" fontId="0" fillId="0" borderId="58" xfId="45" applyNumberFormat="1" applyFont="1" applyBorder="1" applyAlignment="1">
      <alignment/>
    </xf>
    <xf numFmtId="189" fontId="0" fillId="0" borderId="60" xfId="45" applyNumberFormat="1" applyFont="1" applyBorder="1" applyAlignment="1">
      <alignment/>
    </xf>
    <xf numFmtId="189" fontId="0" fillId="0" borderId="58" xfId="45" applyNumberFormat="1" applyFont="1" applyFill="1" applyBorder="1" applyAlignment="1">
      <alignment/>
    </xf>
    <xf numFmtId="189" fontId="0" fillId="0" borderId="63" xfId="45" applyNumberFormat="1" applyFont="1" applyBorder="1" applyAlignment="1">
      <alignment/>
    </xf>
    <xf numFmtId="189" fontId="0" fillId="0" borderId="64" xfId="45" applyNumberFormat="1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20" fontId="0" fillId="0" borderId="0" xfId="0" applyNumberFormat="1" applyAlignment="1">
      <alignment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27" xfId="50" applyFont="1" applyBorder="1" applyAlignment="1">
      <alignment horizontal="center" vertical="center" wrapText="1"/>
      <protection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68" xfId="50" applyFont="1" applyBorder="1" applyAlignment="1">
      <alignment horizontal="center" vertical="center" wrapText="1"/>
      <protection/>
    </xf>
    <xf numFmtId="0" fontId="2" fillId="0" borderId="69" xfId="50" applyFont="1" applyBorder="1" applyAlignment="1">
      <alignment horizontal="center" vertical="center" wrapText="1"/>
      <protection/>
    </xf>
    <xf numFmtId="0" fontId="2" fillId="0" borderId="70" xfId="50" applyFont="1" applyBorder="1" applyAlignment="1">
      <alignment horizontal="center" vertical="center" wrapText="1"/>
      <protection/>
    </xf>
    <xf numFmtId="0" fontId="2" fillId="0" borderId="20" xfId="50" applyFont="1" applyBorder="1" applyAlignment="1">
      <alignment horizontal="center" vertical="center" wrapText="1"/>
      <protection/>
    </xf>
    <xf numFmtId="0" fontId="2" fillId="0" borderId="71" xfId="50" applyFont="1" applyBorder="1" applyAlignment="1">
      <alignment horizontal="center" vertical="center" wrapText="1"/>
      <protection/>
    </xf>
    <xf numFmtId="0" fontId="2" fillId="0" borderId="72" xfId="50" applyFont="1" applyBorder="1" applyAlignment="1">
      <alignment horizontal="center" vertical="center" wrapText="1"/>
      <protection/>
    </xf>
    <xf numFmtId="0" fontId="2" fillId="0" borderId="73" xfId="50" applyFont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5" fillId="0" borderId="74" xfId="50" applyFont="1" applyBorder="1" applyAlignment="1">
      <alignment horizontal="center" vertical="center" wrapText="1"/>
      <protection/>
    </xf>
    <xf numFmtId="0" fontId="5" fillId="0" borderId="75" xfId="50" applyFont="1" applyBorder="1" applyAlignment="1">
      <alignment horizontal="center" vertical="center" wrapText="1"/>
      <protection/>
    </xf>
    <xf numFmtId="0" fontId="2" fillId="0" borderId="76" xfId="50" applyFont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2" fillId="0" borderId="77" xfId="50" applyFont="1" applyBorder="1" applyAlignment="1">
      <alignment horizontal="center" vertical="center" wrapText="1"/>
      <protection/>
    </xf>
    <xf numFmtId="0" fontId="2" fillId="0" borderId="21" xfId="50" applyFont="1" applyBorder="1" applyAlignment="1">
      <alignment horizontal="center" vertical="center" wrapText="1"/>
      <protection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6" fillId="0" borderId="84" xfId="50" applyFont="1" applyBorder="1" applyAlignment="1">
      <alignment horizontal="center" vertical="center" wrapText="1"/>
      <protection/>
    </xf>
    <xf numFmtId="0" fontId="6" fillId="0" borderId="85" xfId="50" applyFont="1" applyBorder="1" applyAlignment="1">
      <alignment horizontal="center" vertical="center" wrapText="1"/>
      <protection/>
    </xf>
    <xf numFmtId="0" fontId="6" fillId="0" borderId="86" xfId="5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90" xfId="50" applyFont="1" applyBorder="1" applyAlignment="1">
      <alignment horizontal="center" vertical="center" wrapText="1"/>
      <protection/>
    </xf>
    <xf numFmtId="0" fontId="2" fillId="0" borderId="91" xfId="50" applyFont="1" applyBorder="1" applyAlignment="1">
      <alignment horizontal="center" vertical="center" wrapText="1"/>
      <protection/>
    </xf>
    <xf numFmtId="0" fontId="2" fillId="0" borderId="92" xfId="50" applyFont="1" applyBorder="1" applyAlignment="1">
      <alignment horizontal="center" vertical="center" wrapText="1"/>
      <protection/>
    </xf>
    <xf numFmtId="0" fontId="2" fillId="0" borderId="89" xfId="50" applyFont="1" applyBorder="1" applyAlignment="1">
      <alignment horizontal="center" vertical="center" wrapText="1"/>
      <protection/>
    </xf>
    <xf numFmtId="0" fontId="24" fillId="0" borderId="55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2" fillId="0" borderId="58" xfId="50" applyFont="1" applyFill="1" applyBorder="1" applyAlignment="1">
      <alignment horizontal="center" vertical="center" wrapText="1"/>
      <protection/>
    </xf>
    <xf numFmtId="0" fontId="24" fillId="0" borderId="6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/>
    </xf>
    <xf numFmtId="0" fontId="24" fillId="0" borderId="94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3.00390625" style="0" bestFit="1" customWidth="1"/>
    <col min="2" max="2" width="9.8515625" style="0" bestFit="1" customWidth="1"/>
    <col min="3" max="3" width="14.7109375" style="0" customWidth="1"/>
    <col min="6" max="6" width="13.00390625" style="0" bestFit="1" customWidth="1"/>
    <col min="7" max="7" width="14.7109375" style="0" bestFit="1" customWidth="1"/>
    <col min="8" max="8" width="9.7109375" style="0" bestFit="1" customWidth="1"/>
    <col min="9" max="9" width="4.7109375" style="0" bestFit="1" customWidth="1"/>
    <col min="10" max="15" width="3.140625" style="0" bestFit="1" customWidth="1"/>
  </cols>
  <sheetData>
    <row r="1" spans="2:15" ht="25.5" thickBot="1">
      <c r="B1" s="199" t="s">
        <v>89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2:15" ht="25.5" thickBot="1">
      <c r="B2" s="199" t="s">
        <v>15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</row>
    <row r="3" ht="15" thickBot="1"/>
    <row r="4" spans="1:15" ht="15" thickBot="1">
      <c r="A4" s="1"/>
      <c r="B4" s="202" t="s">
        <v>16</v>
      </c>
      <c r="C4" s="204" t="s">
        <v>17</v>
      </c>
      <c r="D4" s="205"/>
      <c r="E4" s="208" t="s">
        <v>18</v>
      </c>
      <c r="F4" s="214" t="s">
        <v>19</v>
      </c>
      <c r="G4" s="216" t="s">
        <v>20</v>
      </c>
      <c r="H4" s="210" t="s">
        <v>21</v>
      </c>
      <c r="I4" s="66"/>
      <c r="J4" s="212" t="s">
        <v>22</v>
      </c>
      <c r="K4" s="212"/>
      <c r="L4" s="212"/>
      <c r="M4" s="212"/>
      <c r="N4" s="212"/>
      <c r="O4" s="213"/>
    </row>
    <row r="5" spans="1:15" ht="70.5">
      <c r="A5" s="1"/>
      <c r="B5" s="203"/>
      <c r="C5" s="206"/>
      <c r="D5" s="207"/>
      <c r="E5" s="209"/>
      <c r="F5" s="215"/>
      <c r="G5" s="217"/>
      <c r="H5" s="211"/>
      <c r="I5" s="67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6" t="s">
        <v>29</v>
      </c>
    </row>
    <row r="6" spans="1:15" ht="13.5">
      <c r="A6" s="7">
        <v>1</v>
      </c>
      <c r="B6" s="2">
        <v>3</v>
      </c>
      <c r="C6" s="15" t="s">
        <v>69</v>
      </c>
      <c r="D6" s="18" t="s">
        <v>70</v>
      </c>
      <c r="E6" s="16" t="s">
        <v>53</v>
      </c>
      <c r="F6" s="15" t="s">
        <v>77</v>
      </c>
      <c r="G6" s="18" t="s">
        <v>80</v>
      </c>
      <c r="H6" s="13">
        <v>2800</v>
      </c>
      <c r="I6" s="68" t="s">
        <v>81</v>
      </c>
      <c r="J6" s="26"/>
      <c r="K6" s="27" t="s">
        <v>46</v>
      </c>
      <c r="L6" s="27" t="s">
        <v>46</v>
      </c>
      <c r="M6" s="27"/>
      <c r="N6" s="27"/>
      <c r="O6" s="28"/>
    </row>
    <row r="7" spans="1:15" ht="13.5">
      <c r="A7" s="69">
        <v>2</v>
      </c>
      <c r="B7" s="70">
        <v>1</v>
      </c>
      <c r="C7" s="71" t="s">
        <v>71</v>
      </c>
      <c r="D7" s="72" t="s">
        <v>72</v>
      </c>
      <c r="E7" s="73" t="s">
        <v>49</v>
      </c>
      <c r="F7" s="71" t="s">
        <v>82</v>
      </c>
      <c r="G7" s="72" t="s">
        <v>83</v>
      </c>
      <c r="H7" s="74">
        <v>3500</v>
      </c>
      <c r="I7" s="79" t="s">
        <v>78</v>
      </c>
      <c r="J7" s="76" t="s">
        <v>46</v>
      </c>
      <c r="K7" s="77"/>
      <c r="L7" s="77"/>
      <c r="M7" s="77" t="s">
        <v>46</v>
      </c>
      <c r="N7" s="77"/>
      <c r="O7" s="78"/>
    </row>
    <row r="8" spans="1:15" ht="13.5">
      <c r="A8" s="7">
        <v>3</v>
      </c>
      <c r="B8" s="2">
        <v>77</v>
      </c>
      <c r="C8" s="15" t="s">
        <v>73</v>
      </c>
      <c r="D8" s="18" t="s">
        <v>74</v>
      </c>
      <c r="E8" s="16" t="s">
        <v>76</v>
      </c>
      <c r="F8" s="15" t="s">
        <v>84</v>
      </c>
      <c r="G8" s="18" t="s">
        <v>85</v>
      </c>
      <c r="H8" s="13">
        <v>3400</v>
      </c>
      <c r="I8" s="68" t="s">
        <v>79</v>
      </c>
      <c r="J8" s="26" t="s">
        <v>46</v>
      </c>
      <c r="K8" s="27"/>
      <c r="L8" s="27" t="s">
        <v>46</v>
      </c>
      <c r="M8" s="27"/>
      <c r="N8" s="27"/>
      <c r="O8" s="28"/>
    </row>
    <row r="9" spans="1:15" ht="13.5">
      <c r="A9" s="69">
        <v>4</v>
      </c>
      <c r="B9" s="70">
        <v>88</v>
      </c>
      <c r="C9" s="71" t="s">
        <v>102</v>
      </c>
      <c r="D9" s="72" t="s">
        <v>103</v>
      </c>
      <c r="E9" s="73"/>
      <c r="F9" s="71"/>
      <c r="G9" s="72"/>
      <c r="H9" s="74"/>
      <c r="I9" s="75"/>
      <c r="J9" s="76"/>
      <c r="K9" s="77"/>
      <c r="L9" s="77"/>
      <c r="M9" s="77"/>
      <c r="N9" s="77"/>
      <c r="O9" s="78"/>
    </row>
    <row r="10" spans="1:15" ht="13.5">
      <c r="A10" s="7">
        <v>5</v>
      </c>
      <c r="B10" s="2">
        <v>19</v>
      </c>
      <c r="C10" s="15" t="s">
        <v>106</v>
      </c>
      <c r="D10" s="18" t="s">
        <v>107</v>
      </c>
      <c r="E10" s="16"/>
      <c r="F10" s="15"/>
      <c r="G10" s="18"/>
      <c r="H10" s="13"/>
      <c r="I10" s="68"/>
      <c r="J10" s="26"/>
      <c r="K10" s="27"/>
      <c r="L10" s="27"/>
      <c r="M10" s="27"/>
      <c r="N10" s="27"/>
      <c r="O10" s="28"/>
    </row>
    <row r="11" spans="1:15" ht="13.5">
      <c r="A11" s="69">
        <v>6</v>
      </c>
      <c r="B11" s="70">
        <v>88</v>
      </c>
      <c r="C11" s="71" t="s">
        <v>102</v>
      </c>
      <c r="D11" s="72" t="s">
        <v>108</v>
      </c>
      <c r="E11" s="73"/>
      <c r="F11" s="71"/>
      <c r="G11" s="72"/>
      <c r="H11" s="74"/>
      <c r="I11" s="79"/>
      <c r="J11" s="76"/>
      <c r="K11" s="77"/>
      <c r="L11" s="77"/>
      <c r="M11" s="77"/>
      <c r="N11" s="77"/>
      <c r="O11" s="78"/>
    </row>
    <row r="12" spans="1:15" ht="13.5">
      <c r="A12" s="7">
        <v>7</v>
      </c>
      <c r="B12" s="2"/>
      <c r="C12" s="15" t="s">
        <v>109</v>
      </c>
      <c r="D12" s="18" t="s">
        <v>110</v>
      </c>
      <c r="E12" s="16"/>
      <c r="F12" s="15"/>
      <c r="G12" s="18"/>
      <c r="H12" s="13"/>
      <c r="I12" s="68"/>
      <c r="J12" s="26"/>
      <c r="K12" s="27"/>
      <c r="L12" s="27"/>
      <c r="M12" s="27"/>
      <c r="N12" s="27"/>
      <c r="O12" s="28"/>
    </row>
    <row r="13" spans="1:15" ht="13.5">
      <c r="A13" s="69">
        <v>8</v>
      </c>
      <c r="B13" s="70"/>
      <c r="C13" s="71"/>
      <c r="D13" s="72"/>
      <c r="E13" s="73"/>
      <c r="F13" s="71"/>
      <c r="G13" s="72"/>
      <c r="H13" s="74"/>
      <c r="I13" s="79"/>
      <c r="J13" s="76"/>
      <c r="K13" s="77"/>
      <c r="L13" s="77"/>
      <c r="M13" s="77"/>
      <c r="N13" s="77"/>
      <c r="O13" s="78"/>
    </row>
    <row r="14" spans="1:15" ht="13.5">
      <c r="A14" s="7">
        <v>9</v>
      </c>
      <c r="B14" s="4"/>
      <c r="C14" s="15"/>
      <c r="D14" s="18"/>
      <c r="E14" s="16"/>
      <c r="F14" s="15"/>
      <c r="G14" s="18"/>
      <c r="H14" s="13"/>
      <c r="I14" s="68"/>
      <c r="J14" s="26"/>
      <c r="K14" s="27"/>
      <c r="L14" s="27"/>
      <c r="M14" s="27"/>
      <c r="N14" s="27"/>
      <c r="O14" s="28"/>
    </row>
    <row r="15" spans="1:15" ht="13.5">
      <c r="A15" s="69">
        <v>10</v>
      </c>
      <c r="B15" s="70"/>
      <c r="C15" s="71"/>
      <c r="D15" s="72"/>
      <c r="E15" s="80"/>
      <c r="F15" s="71"/>
      <c r="G15" s="72"/>
      <c r="H15" s="74"/>
      <c r="I15" s="75"/>
      <c r="J15" s="76"/>
      <c r="K15" s="77"/>
      <c r="L15" s="77"/>
      <c r="M15" s="77"/>
      <c r="N15" s="77"/>
      <c r="O15" s="78"/>
    </row>
    <row r="16" spans="1:15" ht="13.5">
      <c r="A16" s="7">
        <v>11</v>
      </c>
      <c r="B16" s="4"/>
      <c r="C16" s="15"/>
      <c r="D16" s="18"/>
      <c r="E16" s="16"/>
      <c r="F16" s="15"/>
      <c r="G16" s="18"/>
      <c r="H16" s="13"/>
      <c r="I16" s="68"/>
      <c r="J16" s="26"/>
      <c r="K16" s="27"/>
      <c r="L16" s="27"/>
      <c r="M16" s="27"/>
      <c r="N16" s="27"/>
      <c r="O16" s="28"/>
    </row>
    <row r="17" spans="1:15" ht="15" customHeight="1" thickBot="1">
      <c r="A17" s="69">
        <v>12</v>
      </c>
      <c r="B17" s="81"/>
      <c r="C17" s="82"/>
      <c r="D17" s="83"/>
      <c r="E17" s="84"/>
      <c r="F17" s="82"/>
      <c r="G17" s="83"/>
      <c r="H17" s="85"/>
      <c r="I17" s="86"/>
      <c r="J17" s="87"/>
      <c r="K17" s="88"/>
      <c r="L17" s="88"/>
      <c r="M17" s="88"/>
      <c r="N17" s="88"/>
      <c r="O17" s="89"/>
    </row>
  </sheetData>
  <sheetProtection/>
  <mergeCells count="9">
    <mergeCell ref="B1:O1"/>
    <mergeCell ref="B2:O2"/>
    <mergeCell ref="B4:B5"/>
    <mergeCell ref="C4:D5"/>
    <mergeCell ref="E4:E5"/>
    <mergeCell ref="H4:H5"/>
    <mergeCell ref="J4:O4"/>
    <mergeCell ref="F4:F5"/>
    <mergeCell ref="G4:G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25" sqref="F25"/>
    </sheetView>
  </sheetViews>
  <sheetFormatPr defaultColWidth="11.421875" defaultRowHeight="15"/>
  <cols>
    <col min="2" max="2" width="7.140625" style="0" customWidth="1"/>
    <col min="3" max="3" width="33.00390625" style="0" customWidth="1"/>
  </cols>
  <sheetData>
    <row r="1" spans="1:7" ht="54.75" customHeight="1" thickBot="1">
      <c r="A1" s="256" t="s">
        <v>14</v>
      </c>
      <c r="B1" s="257"/>
      <c r="C1" s="257"/>
      <c r="D1" s="257"/>
      <c r="E1" s="257"/>
      <c r="F1" s="257"/>
      <c r="G1" s="258"/>
    </row>
    <row r="2" spans="1:7" ht="13.5">
      <c r="A2" s="262" t="s">
        <v>11</v>
      </c>
      <c r="B2" s="263" t="s">
        <v>119</v>
      </c>
      <c r="C2" s="263" t="s">
        <v>120</v>
      </c>
      <c r="D2" s="259" t="s">
        <v>121</v>
      </c>
      <c r="E2" s="259"/>
      <c r="F2" s="259"/>
      <c r="G2" s="260" t="s">
        <v>125</v>
      </c>
    </row>
    <row r="3" spans="1:7" ht="27.75">
      <c r="A3" s="252"/>
      <c r="B3" s="253"/>
      <c r="C3" s="253"/>
      <c r="D3" s="179" t="s">
        <v>122</v>
      </c>
      <c r="E3" s="179" t="s">
        <v>124</v>
      </c>
      <c r="F3" s="179" t="s">
        <v>123</v>
      </c>
      <c r="G3" s="261"/>
    </row>
    <row r="4" spans="1:7" ht="13.5">
      <c r="A4" s="195">
        <v>1</v>
      </c>
      <c r="B4" s="175">
        <v>88</v>
      </c>
      <c r="C4" s="176" t="s">
        <v>126</v>
      </c>
      <c r="D4" s="190">
        <v>17</v>
      </c>
      <c r="E4" s="190">
        <v>17</v>
      </c>
      <c r="F4" s="190">
        <v>17</v>
      </c>
      <c r="G4" s="191">
        <f aca="true" t="shared" si="0" ref="G4:G16">SUM(D4:F4)</f>
        <v>51</v>
      </c>
    </row>
    <row r="5" spans="1:7" ht="13.5">
      <c r="A5" s="195">
        <v>2</v>
      </c>
      <c r="B5" s="175">
        <v>28</v>
      </c>
      <c r="C5" s="176" t="s">
        <v>2</v>
      </c>
      <c r="D5" s="190">
        <v>17</v>
      </c>
      <c r="E5" s="190">
        <v>17</v>
      </c>
      <c r="F5" s="190">
        <v>16</v>
      </c>
      <c r="G5" s="191">
        <f t="shared" si="0"/>
        <v>50</v>
      </c>
    </row>
    <row r="6" spans="1:7" ht="13.5">
      <c r="A6" s="195">
        <v>3</v>
      </c>
      <c r="B6" s="175">
        <v>12</v>
      </c>
      <c r="C6" s="176" t="s">
        <v>3</v>
      </c>
      <c r="D6" s="190">
        <v>17</v>
      </c>
      <c r="E6" s="190">
        <v>15</v>
      </c>
      <c r="F6" s="190">
        <v>16</v>
      </c>
      <c r="G6" s="191">
        <f t="shared" si="0"/>
        <v>48</v>
      </c>
    </row>
    <row r="7" spans="1:7" ht="13.5">
      <c r="A7" s="195">
        <v>4</v>
      </c>
      <c r="B7" s="175">
        <v>24</v>
      </c>
      <c r="C7" s="176" t="s">
        <v>127</v>
      </c>
      <c r="D7" s="190">
        <v>15</v>
      </c>
      <c r="E7" s="190">
        <v>16</v>
      </c>
      <c r="F7" s="190">
        <v>15</v>
      </c>
      <c r="G7" s="191">
        <f t="shared" si="0"/>
        <v>46</v>
      </c>
    </row>
    <row r="8" spans="1:7" ht="13.5">
      <c r="A8" s="195">
        <v>5</v>
      </c>
      <c r="B8" s="175">
        <v>8</v>
      </c>
      <c r="C8" s="176" t="s">
        <v>7</v>
      </c>
      <c r="D8" s="190">
        <v>15</v>
      </c>
      <c r="E8" s="190">
        <v>15</v>
      </c>
      <c r="F8" s="190">
        <v>16</v>
      </c>
      <c r="G8" s="191">
        <f t="shared" si="0"/>
        <v>46</v>
      </c>
    </row>
    <row r="9" spans="1:7" ht="13.5">
      <c r="A9" s="195">
        <v>6</v>
      </c>
      <c r="B9" s="175">
        <v>51</v>
      </c>
      <c r="C9" s="176" t="s">
        <v>129</v>
      </c>
      <c r="D9" s="190">
        <v>15</v>
      </c>
      <c r="E9" s="190">
        <v>15</v>
      </c>
      <c r="F9" s="190">
        <v>15</v>
      </c>
      <c r="G9" s="191">
        <f t="shared" si="0"/>
        <v>45</v>
      </c>
    </row>
    <row r="10" spans="1:7" ht="13.5">
      <c r="A10" s="195">
        <v>7</v>
      </c>
      <c r="B10" s="175">
        <v>1</v>
      </c>
      <c r="C10" s="176" t="s">
        <v>4</v>
      </c>
      <c r="D10" s="190">
        <v>14</v>
      </c>
      <c r="E10" s="190">
        <v>14</v>
      </c>
      <c r="F10" s="190">
        <v>14</v>
      </c>
      <c r="G10" s="191">
        <f t="shared" si="0"/>
        <v>42</v>
      </c>
    </row>
    <row r="11" spans="1:7" ht="13.5">
      <c r="A11" s="195">
        <v>8</v>
      </c>
      <c r="B11" s="175">
        <v>55</v>
      </c>
      <c r="C11" s="176" t="s">
        <v>0</v>
      </c>
      <c r="D11" s="190">
        <v>14</v>
      </c>
      <c r="E11" s="190">
        <v>14</v>
      </c>
      <c r="F11" s="190">
        <v>13</v>
      </c>
      <c r="G11" s="191">
        <f t="shared" si="0"/>
        <v>41</v>
      </c>
    </row>
    <row r="12" spans="1:7" ht="13.5">
      <c r="A12" s="195">
        <v>9</v>
      </c>
      <c r="B12" s="175">
        <v>17</v>
      </c>
      <c r="C12" s="176" t="s">
        <v>5</v>
      </c>
      <c r="D12" s="190">
        <v>11</v>
      </c>
      <c r="E12" s="190">
        <v>12</v>
      </c>
      <c r="F12" s="190">
        <v>12</v>
      </c>
      <c r="G12" s="191">
        <f t="shared" si="0"/>
        <v>35</v>
      </c>
    </row>
    <row r="13" spans="1:7" ht="13.5">
      <c r="A13" s="195">
        <v>10</v>
      </c>
      <c r="B13" s="175">
        <v>22</v>
      </c>
      <c r="C13" s="176" t="s">
        <v>6</v>
      </c>
      <c r="D13" s="190">
        <v>10</v>
      </c>
      <c r="E13" s="190">
        <v>11</v>
      </c>
      <c r="F13" s="190">
        <v>11</v>
      </c>
      <c r="G13" s="191">
        <f t="shared" si="0"/>
        <v>32</v>
      </c>
    </row>
    <row r="14" spans="1:7" ht="13.5">
      <c r="A14" s="195">
        <v>11</v>
      </c>
      <c r="B14" s="175">
        <v>21</v>
      </c>
      <c r="C14" s="176" t="s">
        <v>128</v>
      </c>
      <c r="D14" s="190">
        <v>9</v>
      </c>
      <c r="E14" s="190">
        <v>9</v>
      </c>
      <c r="F14" s="190">
        <v>9</v>
      </c>
      <c r="G14" s="191">
        <f t="shared" si="0"/>
        <v>27</v>
      </c>
    </row>
    <row r="15" spans="1:7" ht="13.5">
      <c r="A15" s="195">
        <v>12</v>
      </c>
      <c r="B15" s="175">
        <v>18</v>
      </c>
      <c r="C15" s="156" t="s">
        <v>8</v>
      </c>
      <c r="D15" s="190"/>
      <c r="E15" s="192">
        <v>11</v>
      </c>
      <c r="F15" s="192">
        <v>12</v>
      </c>
      <c r="G15" s="191">
        <f t="shared" si="0"/>
        <v>23</v>
      </c>
    </row>
    <row r="16" spans="1:7" ht="15" thickBot="1">
      <c r="A16" s="196">
        <v>13</v>
      </c>
      <c r="B16" s="197">
        <v>7</v>
      </c>
      <c r="C16" s="187" t="s">
        <v>1</v>
      </c>
      <c r="D16" s="193">
        <v>13</v>
      </c>
      <c r="E16" s="193">
        <v>0</v>
      </c>
      <c r="F16" s="193">
        <v>0</v>
      </c>
      <c r="G16" s="194">
        <f t="shared" si="0"/>
        <v>13</v>
      </c>
    </row>
  </sheetData>
  <mergeCells count="6">
    <mergeCell ref="A1:G1"/>
    <mergeCell ref="D2:F2"/>
    <mergeCell ref="G2:G3"/>
    <mergeCell ref="B2:B3"/>
    <mergeCell ref="C2:C3"/>
    <mergeCell ref="A2:A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7"/>
  <sheetViews>
    <sheetView workbookViewId="0" topLeftCell="A1">
      <selection activeCell="C12" sqref="C12"/>
    </sheetView>
  </sheetViews>
  <sheetFormatPr defaultColWidth="11.421875" defaultRowHeight="15"/>
  <cols>
    <col min="1" max="1" width="3.00390625" style="0" bestFit="1" customWidth="1"/>
    <col min="2" max="2" width="9.8515625" style="0" bestFit="1" customWidth="1"/>
    <col min="3" max="3" width="13.140625" style="0" bestFit="1" customWidth="1"/>
    <col min="6" max="6" width="13.00390625" style="0" bestFit="1" customWidth="1"/>
    <col min="7" max="7" width="14.7109375" style="0" bestFit="1" customWidth="1"/>
    <col min="8" max="8" width="9.7109375" style="0" bestFit="1" customWidth="1"/>
    <col min="9" max="9" width="4.7109375" style="0" bestFit="1" customWidth="1"/>
    <col min="10" max="15" width="3.140625" style="0" bestFit="1" customWidth="1"/>
  </cols>
  <sheetData>
    <row r="1" spans="2:15" ht="25.5" thickBot="1">
      <c r="B1" s="199" t="s">
        <v>89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2:15" ht="25.5" thickBot="1">
      <c r="B2" s="199" t="s">
        <v>90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</row>
    <row r="3" ht="15" thickBot="1"/>
    <row r="4" spans="1:15" ht="15" thickBot="1">
      <c r="A4" s="1"/>
      <c r="B4" s="202" t="s">
        <v>16</v>
      </c>
      <c r="C4" s="204" t="s">
        <v>17</v>
      </c>
      <c r="D4" s="205"/>
      <c r="E4" s="208" t="s">
        <v>18</v>
      </c>
      <c r="F4" s="214" t="s">
        <v>19</v>
      </c>
      <c r="G4" s="216" t="s">
        <v>20</v>
      </c>
      <c r="H4" s="210" t="s">
        <v>21</v>
      </c>
      <c r="I4" s="66"/>
      <c r="J4" s="212" t="s">
        <v>22</v>
      </c>
      <c r="K4" s="212"/>
      <c r="L4" s="212"/>
      <c r="M4" s="212"/>
      <c r="N4" s="212"/>
      <c r="O4" s="213"/>
    </row>
    <row r="5" spans="1:15" ht="72" thickBot="1">
      <c r="A5" s="1"/>
      <c r="B5" s="203"/>
      <c r="C5" s="206"/>
      <c r="D5" s="207"/>
      <c r="E5" s="209"/>
      <c r="F5" s="215"/>
      <c r="G5" s="217"/>
      <c r="H5" s="211"/>
      <c r="I5" s="67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6" t="s">
        <v>29</v>
      </c>
    </row>
    <row r="6" spans="1:15" ht="13.5">
      <c r="A6" s="7">
        <v>1</v>
      </c>
      <c r="B6" s="3"/>
      <c r="C6" s="37" t="s">
        <v>92</v>
      </c>
      <c r="D6" s="38" t="s">
        <v>93</v>
      </c>
      <c r="E6" s="61"/>
      <c r="F6" s="20" t="s">
        <v>94</v>
      </c>
      <c r="G6" s="21" t="s">
        <v>95</v>
      </c>
      <c r="H6" s="22"/>
      <c r="I6" s="23"/>
      <c r="J6" s="24"/>
      <c r="K6" s="25"/>
      <c r="L6" s="25"/>
      <c r="M6" s="25"/>
      <c r="N6" s="25"/>
      <c r="O6" s="62"/>
    </row>
    <row r="7" spans="1:15" ht="13.5">
      <c r="A7" s="69">
        <v>2</v>
      </c>
      <c r="B7" s="70"/>
      <c r="C7" s="71" t="s">
        <v>96</v>
      </c>
      <c r="D7" s="72" t="s">
        <v>97</v>
      </c>
      <c r="E7" s="73"/>
      <c r="F7" s="71" t="s">
        <v>98</v>
      </c>
      <c r="G7" s="72" t="s">
        <v>99</v>
      </c>
      <c r="H7" s="74"/>
      <c r="I7" s="75"/>
      <c r="J7" s="76"/>
      <c r="K7" s="77"/>
      <c r="L7" s="77"/>
      <c r="M7" s="77"/>
      <c r="N7" s="77"/>
      <c r="O7" s="78"/>
    </row>
    <row r="8" spans="1:15" ht="13.5">
      <c r="A8" s="7">
        <v>3</v>
      </c>
      <c r="B8" s="2"/>
      <c r="C8" s="15" t="s">
        <v>100</v>
      </c>
      <c r="D8" s="155" t="s">
        <v>101</v>
      </c>
      <c r="E8" s="16"/>
      <c r="F8" s="15"/>
      <c r="G8" s="18"/>
      <c r="H8" s="13"/>
      <c r="I8" s="68"/>
      <c r="J8" s="26"/>
      <c r="K8" s="27"/>
      <c r="L8" s="27"/>
      <c r="M8" s="27"/>
      <c r="N8" s="27"/>
      <c r="O8" s="28"/>
    </row>
    <row r="9" spans="1:15" ht="13.5">
      <c r="A9" s="69">
        <v>4</v>
      </c>
      <c r="B9" s="70"/>
      <c r="C9" s="71" t="s">
        <v>111</v>
      </c>
      <c r="D9" s="72" t="s">
        <v>112</v>
      </c>
      <c r="E9" s="73"/>
      <c r="F9" s="71"/>
      <c r="G9" s="72"/>
      <c r="H9" s="74"/>
      <c r="I9" s="75"/>
      <c r="J9" s="76"/>
      <c r="K9" s="77"/>
      <c r="L9" s="77"/>
      <c r="M9" s="77"/>
      <c r="N9" s="77"/>
      <c r="O9" s="78"/>
    </row>
    <row r="10" spans="1:15" ht="13.5">
      <c r="A10" s="7">
        <v>5</v>
      </c>
      <c r="B10" s="2"/>
      <c r="C10" s="15" t="s">
        <v>73</v>
      </c>
      <c r="D10" s="18" t="s">
        <v>74</v>
      </c>
      <c r="E10" s="16"/>
      <c r="F10" s="15"/>
      <c r="G10" s="18"/>
      <c r="H10" s="13"/>
      <c r="I10" s="68"/>
      <c r="J10" s="26"/>
      <c r="K10" s="27"/>
      <c r="L10" s="27"/>
      <c r="M10" s="27"/>
      <c r="N10" s="27"/>
      <c r="O10" s="28"/>
    </row>
    <row r="11" spans="1:15" ht="13.5">
      <c r="A11" s="69">
        <v>6</v>
      </c>
      <c r="B11" s="70"/>
      <c r="C11" s="71" t="s">
        <v>114</v>
      </c>
      <c r="D11" s="72"/>
      <c r="E11" s="73"/>
      <c r="F11" s="71"/>
      <c r="G11" s="72"/>
      <c r="H11" s="74"/>
      <c r="I11" s="79"/>
      <c r="J11" s="76"/>
      <c r="K11" s="77"/>
      <c r="L11" s="77"/>
      <c r="M11" s="77"/>
      <c r="N11" s="77"/>
      <c r="O11" s="78"/>
    </row>
    <row r="12" spans="1:15" ht="13.5">
      <c r="A12" s="7">
        <v>7</v>
      </c>
      <c r="B12" s="2"/>
      <c r="C12" s="15"/>
      <c r="D12" s="18"/>
      <c r="E12" s="16"/>
      <c r="F12" s="15"/>
      <c r="G12" s="18"/>
      <c r="H12" s="13"/>
      <c r="I12" s="68"/>
      <c r="J12" s="26"/>
      <c r="K12" s="27"/>
      <c r="L12" s="27"/>
      <c r="M12" s="27"/>
      <c r="N12" s="27"/>
      <c r="O12" s="28"/>
    </row>
    <row r="13" spans="1:15" ht="13.5">
      <c r="A13" s="69">
        <v>8</v>
      </c>
      <c r="B13" s="70"/>
      <c r="C13" s="71"/>
      <c r="D13" s="72"/>
      <c r="E13" s="73"/>
      <c r="F13" s="71"/>
      <c r="G13" s="72"/>
      <c r="H13" s="74"/>
      <c r="I13" s="79"/>
      <c r="J13" s="76"/>
      <c r="K13" s="77"/>
      <c r="L13" s="77"/>
      <c r="M13" s="77"/>
      <c r="N13" s="77"/>
      <c r="O13" s="78"/>
    </row>
    <row r="14" spans="1:15" ht="13.5">
      <c r="A14" s="7">
        <v>9</v>
      </c>
      <c r="B14" s="4"/>
      <c r="C14" s="15"/>
      <c r="D14" s="18"/>
      <c r="E14" s="16"/>
      <c r="F14" s="15"/>
      <c r="G14" s="18"/>
      <c r="H14" s="13"/>
      <c r="I14" s="68"/>
      <c r="J14" s="26"/>
      <c r="K14" s="27"/>
      <c r="L14" s="27"/>
      <c r="M14" s="27"/>
      <c r="N14" s="27"/>
      <c r="O14" s="28"/>
    </row>
    <row r="15" spans="1:15" ht="13.5">
      <c r="A15" s="69">
        <v>10</v>
      </c>
      <c r="B15" s="70"/>
      <c r="C15" s="71"/>
      <c r="D15" s="72"/>
      <c r="E15" s="80"/>
      <c r="F15" s="71"/>
      <c r="G15" s="72"/>
      <c r="H15" s="74"/>
      <c r="I15" s="75"/>
      <c r="J15" s="76"/>
      <c r="K15" s="77"/>
      <c r="L15" s="77"/>
      <c r="M15" s="77"/>
      <c r="N15" s="77"/>
      <c r="O15" s="78"/>
    </row>
    <row r="16" spans="1:15" ht="13.5">
      <c r="A16" s="7">
        <v>11</v>
      </c>
      <c r="B16" s="4"/>
      <c r="C16" s="15"/>
      <c r="D16" s="18"/>
      <c r="E16" s="16"/>
      <c r="F16" s="15"/>
      <c r="G16" s="18"/>
      <c r="H16" s="13"/>
      <c r="I16" s="68"/>
      <c r="J16" s="26"/>
      <c r="K16" s="27"/>
      <c r="L16" s="27"/>
      <c r="M16" s="27"/>
      <c r="N16" s="27"/>
      <c r="O16" s="28"/>
    </row>
    <row r="17" spans="1:15" ht="15" customHeight="1" thickBot="1">
      <c r="A17" s="69">
        <v>12</v>
      </c>
      <c r="B17" s="81"/>
      <c r="C17" s="82"/>
      <c r="D17" s="83"/>
      <c r="E17" s="84"/>
      <c r="F17" s="82"/>
      <c r="G17" s="83"/>
      <c r="H17" s="85"/>
      <c r="I17" s="86"/>
      <c r="J17" s="87"/>
      <c r="K17" s="88"/>
      <c r="L17" s="88"/>
      <c r="M17" s="88"/>
      <c r="N17" s="88"/>
      <c r="O17" s="89"/>
    </row>
  </sheetData>
  <sheetProtection/>
  <mergeCells count="9">
    <mergeCell ref="B1:O1"/>
    <mergeCell ref="B2:O2"/>
    <mergeCell ref="B4:B5"/>
    <mergeCell ref="C4:D5"/>
    <mergeCell ref="E4:E5"/>
    <mergeCell ref="H4:H5"/>
    <mergeCell ref="J4:O4"/>
    <mergeCell ref="F4:F5"/>
    <mergeCell ref="G4:G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I25"/>
  <sheetViews>
    <sheetView zoomScalePageLayoutView="0" workbookViewId="0" topLeftCell="A1">
      <selection activeCell="J15" sqref="J15"/>
    </sheetView>
  </sheetViews>
  <sheetFormatPr defaultColWidth="11.421875" defaultRowHeight="15"/>
  <cols>
    <col min="1" max="1" width="3.00390625" style="0" bestFit="1" customWidth="1"/>
    <col min="2" max="2" width="9.8515625" style="0" bestFit="1" customWidth="1"/>
    <col min="7" max="9" width="3.140625" style="0" bestFit="1" customWidth="1"/>
  </cols>
  <sheetData>
    <row r="1" spans="2:9" ht="18">
      <c r="B1" s="218" t="s">
        <v>89</v>
      </c>
      <c r="C1" s="219"/>
      <c r="D1" s="219"/>
      <c r="E1" s="219"/>
      <c r="F1" s="219"/>
      <c r="G1" s="219"/>
      <c r="H1" s="219"/>
      <c r="I1" s="220"/>
    </row>
    <row r="2" spans="2:9" ht="25.5" thickBot="1">
      <c r="B2" s="221" t="s">
        <v>30</v>
      </c>
      <c r="C2" s="222"/>
      <c r="D2" s="222"/>
      <c r="E2" s="222"/>
      <c r="F2" s="222"/>
      <c r="G2" s="222"/>
      <c r="H2" s="222"/>
      <c r="I2" s="223"/>
    </row>
    <row r="3" ht="15" thickBot="1"/>
    <row r="4" spans="1:9" ht="15" thickBot="1">
      <c r="A4" s="1"/>
      <c r="B4" s="202" t="s">
        <v>16</v>
      </c>
      <c r="C4" s="204" t="s">
        <v>17</v>
      </c>
      <c r="D4" s="205"/>
      <c r="E4" s="214" t="s">
        <v>19</v>
      </c>
      <c r="F4" s="210" t="s">
        <v>21</v>
      </c>
      <c r="G4" s="224" t="s">
        <v>22</v>
      </c>
      <c r="H4" s="225"/>
      <c r="I4" s="226"/>
    </row>
    <row r="5" spans="1:9" ht="45.75" thickBot="1">
      <c r="A5" s="1"/>
      <c r="B5" s="203"/>
      <c r="C5" s="206"/>
      <c r="D5" s="207"/>
      <c r="E5" s="215"/>
      <c r="F5" s="211"/>
      <c r="G5" s="5" t="s">
        <v>31</v>
      </c>
      <c r="H5" s="5" t="s">
        <v>32</v>
      </c>
      <c r="I5" s="63" t="s">
        <v>33</v>
      </c>
    </row>
    <row r="6" spans="1:9" ht="13.5">
      <c r="A6" s="7">
        <v>1</v>
      </c>
      <c r="B6" s="9">
        <v>7</v>
      </c>
      <c r="C6" s="37" t="s">
        <v>42</v>
      </c>
      <c r="D6" s="38" t="s">
        <v>44</v>
      </c>
      <c r="E6" s="20" t="s">
        <v>87</v>
      </c>
      <c r="F6" s="22">
        <v>300</v>
      </c>
      <c r="G6" s="24" t="s">
        <v>46</v>
      </c>
      <c r="H6" s="25"/>
      <c r="I6" s="62"/>
    </row>
    <row r="7" spans="1:9" ht="13.5">
      <c r="A7" s="69">
        <v>2</v>
      </c>
      <c r="B7" s="90">
        <v>54</v>
      </c>
      <c r="C7" s="71" t="s">
        <v>43</v>
      </c>
      <c r="D7" s="72" t="s">
        <v>45</v>
      </c>
      <c r="E7" s="71" t="s">
        <v>54</v>
      </c>
      <c r="F7" s="74">
        <v>250</v>
      </c>
      <c r="G7" s="76"/>
      <c r="H7" s="77" t="s">
        <v>46</v>
      </c>
      <c r="I7" s="78"/>
    </row>
    <row r="8" spans="1:9" ht="13.5">
      <c r="A8" s="7">
        <v>3</v>
      </c>
      <c r="B8" s="10">
        <v>12</v>
      </c>
      <c r="C8" s="15" t="s">
        <v>47</v>
      </c>
      <c r="D8" s="18" t="s">
        <v>48</v>
      </c>
      <c r="E8" s="15" t="s">
        <v>50</v>
      </c>
      <c r="F8" s="13">
        <v>150</v>
      </c>
      <c r="G8" s="26" t="s">
        <v>46</v>
      </c>
      <c r="H8" s="27"/>
      <c r="I8" s="28"/>
    </row>
    <row r="9" spans="1:9" ht="13.5">
      <c r="A9" s="69">
        <v>4</v>
      </c>
      <c r="B9" s="90">
        <v>55</v>
      </c>
      <c r="C9" s="71" t="s">
        <v>51</v>
      </c>
      <c r="D9" s="72" t="s">
        <v>52</v>
      </c>
      <c r="E9" s="71" t="s">
        <v>54</v>
      </c>
      <c r="F9" s="74">
        <v>125</v>
      </c>
      <c r="G9" s="76"/>
      <c r="H9" s="77" t="s">
        <v>46</v>
      </c>
      <c r="I9" s="78"/>
    </row>
    <row r="10" spans="1:9" ht="13.5">
      <c r="A10" s="7">
        <v>5</v>
      </c>
      <c r="B10" s="10">
        <v>24</v>
      </c>
      <c r="C10" s="15" t="s">
        <v>55</v>
      </c>
      <c r="D10" s="18" t="s">
        <v>56</v>
      </c>
      <c r="E10" s="15" t="s">
        <v>50</v>
      </c>
      <c r="F10" s="13">
        <v>350</v>
      </c>
      <c r="G10" s="26" t="s">
        <v>46</v>
      </c>
      <c r="H10" s="27"/>
      <c r="I10" s="28"/>
    </row>
    <row r="11" spans="1:9" ht="13.5">
      <c r="A11" s="69">
        <v>6</v>
      </c>
      <c r="B11" s="90">
        <v>33</v>
      </c>
      <c r="C11" s="71" t="s">
        <v>57</v>
      </c>
      <c r="D11" s="72" t="s">
        <v>88</v>
      </c>
      <c r="E11" s="71" t="s">
        <v>65</v>
      </c>
      <c r="F11" s="74">
        <v>450</v>
      </c>
      <c r="G11" s="76" t="s">
        <v>46</v>
      </c>
      <c r="H11" s="77"/>
      <c r="I11" s="78"/>
    </row>
    <row r="12" spans="1:9" ht="13.5">
      <c r="A12" s="7">
        <v>7</v>
      </c>
      <c r="B12" s="10">
        <v>8</v>
      </c>
      <c r="C12" s="15" t="s">
        <v>75</v>
      </c>
      <c r="D12" s="18" t="s">
        <v>58</v>
      </c>
      <c r="E12" s="15" t="s">
        <v>50</v>
      </c>
      <c r="F12" s="13">
        <v>530</v>
      </c>
      <c r="G12" s="26" t="s">
        <v>46</v>
      </c>
      <c r="H12" s="27"/>
      <c r="I12" s="28"/>
    </row>
    <row r="13" spans="1:9" ht="13.5">
      <c r="A13" s="69">
        <v>8</v>
      </c>
      <c r="B13" s="90">
        <v>28</v>
      </c>
      <c r="C13" s="71" t="s">
        <v>59</v>
      </c>
      <c r="D13" s="72" t="s">
        <v>60</v>
      </c>
      <c r="E13" s="71" t="s">
        <v>54</v>
      </c>
      <c r="F13" s="74">
        <v>450</v>
      </c>
      <c r="G13" s="76" t="s">
        <v>46</v>
      </c>
      <c r="H13" s="77"/>
      <c r="I13" s="78"/>
    </row>
    <row r="14" spans="1:9" ht="13.5">
      <c r="A14" s="11">
        <v>9</v>
      </c>
      <c r="B14" s="11">
        <v>333</v>
      </c>
      <c r="C14" s="15" t="s">
        <v>68</v>
      </c>
      <c r="D14" s="18" t="s">
        <v>61</v>
      </c>
      <c r="E14" s="15" t="s">
        <v>50</v>
      </c>
      <c r="F14" s="13">
        <v>250</v>
      </c>
      <c r="G14" s="26" t="s">
        <v>46</v>
      </c>
      <c r="H14" s="27"/>
      <c r="I14" s="28"/>
    </row>
    <row r="15" spans="1:9" ht="13.5">
      <c r="A15" s="90">
        <v>10</v>
      </c>
      <c r="B15" s="90">
        <v>66</v>
      </c>
      <c r="C15" s="71" t="s">
        <v>86</v>
      </c>
      <c r="D15" s="72" t="s">
        <v>62</v>
      </c>
      <c r="E15" s="71" t="s">
        <v>54</v>
      </c>
      <c r="F15" s="74">
        <v>450</v>
      </c>
      <c r="G15" s="76" t="s">
        <v>46</v>
      </c>
      <c r="H15" s="77"/>
      <c r="I15" s="78"/>
    </row>
    <row r="16" spans="1:9" ht="13.5">
      <c r="A16" s="11">
        <v>11</v>
      </c>
      <c r="B16" s="10">
        <v>51</v>
      </c>
      <c r="C16" s="17" t="s">
        <v>63</v>
      </c>
      <c r="D16" s="19" t="s">
        <v>64</v>
      </c>
      <c r="E16" s="15" t="s">
        <v>65</v>
      </c>
      <c r="F16" s="13">
        <v>250</v>
      </c>
      <c r="G16" s="26" t="s">
        <v>46</v>
      </c>
      <c r="H16" s="27"/>
      <c r="I16" s="28"/>
    </row>
    <row r="17" spans="1:9" ht="13.5">
      <c r="A17" s="90">
        <v>12</v>
      </c>
      <c r="B17" s="90">
        <v>18</v>
      </c>
      <c r="C17" s="71" t="s">
        <v>66</v>
      </c>
      <c r="D17" s="72" t="s">
        <v>67</v>
      </c>
      <c r="E17" s="71" t="s">
        <v>50</v>
      </c>
      <c r="F17" s="74">
        <v>85</v>
      </c>
      <c r="G17" s="76"/>
      <c r="H17" s="77"/>
      <c r="I17" s="78" t="s">
        <v>46</v>
      </c>
    </row>
    <row r="18" spans="1:9" ht="13.5">
      <c r="A18" s="11">
        <v>13</v>
      </c>
      <c r="B18" s="11"/>
      <c r="C18" s="15" t="s">
        <v>104</v>
      </c>
      <c r="D18" s="18" t="s">
        <v>105</v>
      </c>
      <c r="E18" s="15"/>
      <c r="F18" s="13"/>
      <c r="G18" s="26"/>
      <c r="H18" s="27"/>
      <c r="I18" s="28"/>
    </row>
    <row r="19" spans="1:9" ht="13.5">
      <c r="A19" s="90">
        <v>14</v>
      </c>
      <c r="B19" s="90"/>
      <c r="C19" s="71"/>
      <c r="D19" s="72"/>
      <c r="E19" s="71"/>
      <c r="F19" s="74"/>
      <c r="G19" s="76"/>
      <c r="H19" s="77"/>
      <c r="I19" s="78"/>
    </row>
    <row r="20" spans="1:9" ht="13.5">
      <c r="A20" s="11">
        <v>15</v>
      </c>
      <c r="B20" s="11"/>
      <c r="C20" s="15"/>
      <c r="D20" s="18"/>
      <c r="E20" s="15"/>
      <c r="F20" s="13"/>
      <c r="G20" s="26"/>
      <c r="H20" s="27"/>
      <c r="I20" s="28"/>
    </row>
    <row r="21" spans="1:9" ht="13.5">
      <c r="A21" s="90">
        <v>16</v>
      </c>
      <c r="B21" s="90"/>
      <c r="C21" s="71"/>
      <c r="D21" s="72"/>
      <c r="E21" s="71"/>
      <c r="F21" s="74"/>
      <c r="G21" s="76"/>
      <c r="H21" s="77"/>
      <c r="I21" s="78"/>
    </row>
    <row r="22" spans="1:9" ht="13.5">
      <c r="A22" s="11">
        <v>17</v>
      </c>
      <c r="B22" s="11"/>
      <c r="C22" s="15"/>
      <c r="D22" s="18"/>
      <c r="E22" s="15"/>
      <c r="F22" s="13"/>
      <c r="G22" s="26"/>
      <c r="H22" s="27"/>
      <c r="I22" s="28"/>
    </row>
    <row r="23" spans="1:9" ht="13.5">
      <c r="A23" s="90">
        <v>18</v>
      </c>
      <c r="B23" s="90"/>
      <c r="C23" s="71"/>
      <c r="D23" s="72"/>
      <c r="E23" s="71"/>
      <c r="F23" s="74"/>
      <c r="G23" s="76"/>
      <c r="H23" s="77"/>
      <c r="I23" s="78"/>
    </row>
    <row r="24" spans="1:9" ht="13.5">
      <c r="A24" s="11">
        <v>19</v>
      </c>
      <c r="B24" s="11"/>
      <c r="C24" s="15"/>
      <c r="D24" s="18"/>
      <c r="E24" s="15"/>
      <c r="F24" s="13"/>
      <c r="G24" s="26"/>
      <c r="H24" s="27"/>
      <c r="I24" s="28"/>
    </row>
    <row r="25" spans="1:9" ht="13.5">
      <c r="A25" s="90">
        <v>20</v>
      </c>
      <c r="B25" s="90"/>
      <c r="C25" s="71"/>
      <c r="D25" s="72"/>
      <c r="E25" s="71"/>
      <c r="F25" s="74"/>
      <c r="G25" s="76"/>
      <c r="H25" s="77"/>
      <c r="I25" s="78"/>
    </row>
  </sheetData>
  <sheetProtection/>
  <mergeCells count="7">
    <mergeCell ref="B1:I1"/>
    <mergeCell ref="B2:I2"/>
    <mergeCell ref="B4:B5"/>
    <mergeCell ref="C4:D5"/>
    <mergeCell ref="E4:E5"/>
    <mergeCell ref="F4:F5"/>
    <mergeCell ref="G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31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3.00390625" style="0" bestFit="1" customWidth="1"/>
    <col min="2" max="2" width="9.8515625" style="0" bestFit="1" customWidth="1"/>
    <col min="3" max="3" width="13.140625" style="0" bestFit="1" customWidth="1"/>
    <col min="4" max="4" width="10.7109375" style="0" bestFit="1" customWidth="1"/>
    <col min="5" max="5" width="8.140625" style="0" bestFit="1" customWidth="1"/>
    <col min="6" max="6" width="8.28125" style="0" bestFit="1" customWidth="1"/>
    <col min="7" max="7" width="11.140625" style="0" bestFit="1" customWidth="1"/>
    <col min="8" max="8" width="8.140625" style="0" bestFit="1" customWidth="1"/>
    <col min="9" max="9" width="8.28125" style="0" bestFit="1" customWidth="1"/>
    <col min="10" max="10" width="12.00390625" style="0" bestFit="1" customWidth="1"/>
    <col min="11" max="11" width="8.140625" style="0" bestFit="1" customWidth="1"/>
    <col min="12" max="12" width="8.28125" style="0" bestFit="1" customWidth="1"/>
    <col min="13" max="13" width="12.00390625" style="0" bestFit="1" customWidth="1"/>
    <col min="14" max="16" width="12.00390625" style="0" customWidth="1"/>
    <col min="17" max="17" width="14.28125" style="0" bestFit="1" customWidth="1"/>
    <col min="18" max="18" width="13.140625" style="0" bestFit="1" customWidth="1"/>
  </cols>
  <sheetData>
    <row r="2" spans="1:16" ht="24.75">
      <c r="A2" s="227" t="s">
        <v>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25.5" thickBot="1">
      <c r="A3" s="227" t="s">
        <v>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7.25" customHeight="1">
      <c r="A4" s="1"/>
      <c r="B4" s="202" t="s">
        <v>16</v>
      </c>
      <c r="C4" s="204" t="s">
        <v>17</v>
      </c>
      <c r="D4" s="237"/>
      <c r="E4" s="230" t="s">
        <v>34</v>
      </c>
      <c r="F4" s="232" t="s">
        <v>35</v>
      </c>
      <c r="G4" s="228" t="s">
        <v>36</v>
      </c>
      <c r="H4" s="230" t="s">
        <v>34</v>
      </c>
      <c r="I4" s="232" t="s">
        <v>35</v>
      </c>
      <c r="J4" s="228" t="s">
        <v>37</v>
      </c>
      <c r="K4" s="230" t="s">
        <v>34</v>
      </c>
      <c r="L4" s="232" t="s">
        <v>35</v>
      </c>
      <c r="M4" s="228" t="s">
        <v>38</v>
      </c>
      <c r="N4" s="234" t="s">
        <v>39</v>
      </c>
      <c r="O4" s="234" t="s">
        <v>40</v>
      </c>
      <c r="P4" s="234" t="s">
        <v>41</v>
      </c>
    </row>
    <row r="5" spans="1:16" ht="15" thickBot="1">
      <c r="A5" s="1"/>
      <c r="B5" s="203"/>
      <c r="C5" s="238"/>
      <c r="D5" s="239"/>
      <c r="E5" s="231"/>
      <c r="F5" s="233"/>
      <c r="G5" s="229"/>
      <c r="H5" s="231"/>
      <c r="I5" s="233"/>
      <c r="J5" s="229"/>
      <c r="K5" s="231"/>
      <c r="L5" s="233"/>
      <c r="M5" s="229"/>
      <c r="N5" s="236"/>
      <c r="O5" s="235"/>
      <c r="P5" s="236"/>
    </row>
    <row r="6" spans="1:16" s="45" customFormat="1" ht="13.5">
      <c r="A6" s="39">
        <v>1</v>
      </c>
      <c r="B6" s="40">
        <f>AUTOS!B6</f>
        <v>3</v>
      </c>
      <c r="C6" s="40" t="str">
        <f>AUTOS!C6</f>
        <v>NYANGOMBE</v>
      </c>
      <c r="D6" s="40" t="str">
        <f>AUTOS!D6</f>
        <v>FARI</v>
      </c>
      <c r="E6" s="31">
        <v>0.3972685185185185</v>
      </c>
      <c r="F6" s="32" t="s">
        <v>113</v>
      </c>
      <c r="G6" s="126"/>
      <c r="H6" s="131"/>
      <c r="I6" s="132"/>
      <c r="J6" s="126">
        <f aca="true" t="shared" si="0" ref="J6:J17">+I6-H6</f>
        <v>0</v>
      </c>
      <c r="K6" s="131"/>
      <c r="L6" s="132"/>
      <c r="M6" s="126">
        <f>L6-K6</f>
        <v>0</v>
      </c>
      <c r="N6" s="42">
        <f>IF(AND(AND(G6&lt;=J6,G6&lt;=M6),J6&lt;=M6),G6+J6,IF(AND(AND(G6&lt;=J6,G6&lt;=M6),M6&lt;=J6),G6+M6,IF(AND(AND(J6&lt;=G6,J6&lt;=M6),G6&lt;=M6),J6+G6,IF(AND(AND(J6&lt;=G6,J6&lt;=M6),M6&lt;=G6),J6+M6,IF(AND(AND(M6&lt;=G6,M6&lt;=J6),G6&lt;=J6),M6+G6,M6+J6)))))</f>
        <v>0</v>
      </c>
      <c r="O6" s="43"/>
      <c r="P6" s="44"/>
    </row>
    <row r="7" spans="1:16" s="45" customFormat="1" ht="15" thickBot="1">
      <c r="A7" s="69">
        <v>2</v>
      </c>
      <c r="B7" s="11">
        <f>AUTOS!B12</f>
        <v>0</v>
      </c>
      <c r="C7" s="11" t="str">
        <f>AUTOS!C12</f>
        <v>BERGIERS</v>
      </c>
      <c r="D7" s="11" t="str">
        <f>AUTOS!D12</f>
        <v>AXEL</v>
      </c>
      <c r="E7" s="93">
        <v>0.3972685185185185</v>
      </c>
      <c r="F7" s="94">
        <v>0.39997685185185183</v>
      </c>
      <c r="G7" s="127">
        <f aca="true" t="shared" si="1" ref="G7:G17">+F7-E7</f>
        <v>0.0027083333333333126</v>
      </c>
      <c r="H7" s="133">
        <v>0.48680555555555555</v>
      </c>
      <c r="I7" s="134">
        <v>0.48951388888888886</v>
      </c>
      <c r="J7" s="127">
        <f t="shared" si="0"/>
        <v>0.0027083333333333126</v>
      </c>
      <c r="K7" s="133">
        <v>0.545138888888889</v>
      </c>
      <c r="L7" s="134">
        <v>0.5478472222222223</v>
      </c>
      <c r="M7" s="127">
        <f aca="true" t="shared" si="2" ref="M7:M17">L7-K7</f>
        <v>0.0027083333333333126</v>
      </c>
      <c r="N7" s="96">
        <f aca="true" t="shared" si="3" ref="N7:N17">IF(AND(AND(G7&lt;=J7,G7&lt;=M7),J7&lt;=M7),G7+J7,IF(AND(AND(G7&lt;=J7,G7&lt;=M7),M7&lt;=J7),G7+M7,IF(AND(AND(J7&lt;=G7,J7&lt;=M7),G7&lt;=M7),J7+G7,IF(AND(AND(J7&lt;=G7,J7&lt;=M7),M7&lt;=G7),J7+M7,IF(AND(AND(M7&lt;=G7,M7&lt;=J7),G7&lt;=J7),M7+G7,M7+J7)))))</f>
        <v>0.005416666666666625</v>
      </c>
      <c r="O7" s="97">
        <f>N7-N6</f>
        <v>0.005416666666666625</v>
      </c>
      <c r="P7" s="98">
        <f>+N7-$N$6</f>
        <v>0.005416666666666625</v>
      </c>
    </row>
    <row r="8" spans="1:16" s="45" customFormat="1" ht="13.5">
      <c r="A8" s="39">
        <v>3</v>
      </c>
      <c r="B8" s="40">
        <f>AUTOS!B9</f>
        <v>88</v>
      </c>
      <c r="C8" s="40" t="str">
        <f>AUTOS!C9</f>
        <v>VERHOESTRATE</v>
      </c>
      <c r="D8" s="40" t="str">
        <f>AUTOS!D9</f>
        <v>FRANCK</v>
      </c>
      <c r="E8" s="31">
        <v>0.4152777777777778</v>
      </c>
      <c r="F8" s="32">
        <v>0.41800925925925925</v>
      </c>
      <c r="G8" s="128">
        <f t="shared" si="1"/>
        <v>0.002731481481481446</v>
      </c>
      <c r="H8" s="131">
        <v>0.48680555555555555</v>
      </c>
      <c r="I8" s="132">
        <v>0.48973379629629626</v>
      </c>
      <c r="J8" s="128">
        <f t="shared" si="0"/>
        <v>0.0029282407407407174</v>
      </c>
      <c r="K8" s="131">
        <v>0.5652777777777778</v>
      </c>
      <c r="L8" s="132">
        <v>0.5680555555555555</v>
      </c>
      <c r="M8" s="128">
        <f t="shared" si="2"/>
        <v>0.002777777777777768</v>
      </c>
      <c r="N8" s="48">
        <f t="shared" si="3"/>
        <v>0.005509259259259214</v>
      </c>
      <c r="O8" s="48">
        <f aca="true" t="shared" si="4" ref="O8:O17">N8-N7</f>
        <v>9.259259259258856E-05</v>
      </c>
      <c r="P8" s="49">
        <f>+N8-$N$6</f>
        <v>0.005509259259259214</v>
      </c>
    </row>
    <row r="9" spans="1:16" s="45" customFormat="1" ht="15" thickBot="1">
      <c r="A9" s="69">
        <v>4</v>
      </c>
      <c r="B9" s="90">
        <f>AUTOS!B10</f>
        <v>19</v>
      </c>
      <c r="C9" s="90" t="str">
        <f>AUTOS!C10</f>
        <v>ALBERT</v>
      </c>
      <c r="D9" s="90" t="str">
        <f>AUTOS!D10</f>
        <v>FREDERIC</v>
      </c>
      <c r="E9" s="93">
        <v>0.4152777777777778</v>
      </c>
      <c r="F9" s="94" t="s">
        <v>113</v>
      </c>
      <c r="G9" s="127"/>
      <c r="H9" s="133"/>
      <c r="I9" s="134"/>
      <c r="J9" s="127">
        <f t="shared" si="0"/>
        <v>0</v>
      </c>
      <c r="K9" s="133"/>
      <c r="L9" s="134"/>
      <c r="M9" s="127">
        <f t="shared" si="2"/>
        <v>0</v>
      </c>
      <c r="N9" s="97">
        <f t="shared" si="3"/>
        <v>0</v>
      </c>
      <c r="O9" s="97">
        <f t="shared" si="4"/>
        <v>-0.005509259259259214</v>
      </c>
      <c r="P9" s="98">
        <f>N9-N6</f>
        <v>0</v>
      </c>
    </row>
    <row r="10" spans="1:16" s="45" customFormat="1" ht="13.5">
      <c r="A10" s="39">
        <v>5</v>
      </c>
      <c r="B10" s="40">
        <f>AUTOS!B7</f>
        <v>1</v>
      </c>
      <c r="C10" s="40" t="str">
        <f>AUTOS!C7</f>
        <v>CAGNETTI</v>
      </c>
      <c r="D10" s="40" t="str">
        <f>AUTOS!D7</f>
        <v>PIER</v>
      </c>
      <c r="E10" s="35">
        <v>0.4236111111111111</v>
      </c>
      <c r="F10" s="34">
        <v>0.4267592592592593</v>
      </c>
      <c r="G10" s="129">
        <f t="shared" si="1"/>
        <v>0.0031481481481481777</v>
      </c>
      <c r="H10" s="135">
        <v>0.48194444444444445</v>
      </c>
      <c r="I10" s="136">
        <v>0.4850462962962963</v>
      </c>
      <c r="J10" s="129">
        <f t="shared" si="0"/>
        <v>0.0031018518518518556</v>
      </c>
      <c r="K10" s="135">
        <v>0.5652777777777778</v>
      </c>
      <c r="L10" s="136">
        <v>0.5684375</v>
      </c>
      <c r="M10" s="129">
        <f t="shared" si="2"/>
        <v>0.003159722222222272</v>
      </c>
      <c r="N10" s="48">
        <f t="shared" si="3"/>
        <v>0.006250000000000033</v>
      </c>
      <c r="O10" s="48">
        <f t="shared" si="4"/>
        <v>0.006250000000000033</v>
      </c>
      <c r="P10" s="49">
        <f>+N10-$N$6</f>
        <v>0.006250000000000033</v>
      </c>
    </row>
    <row r="11" spans="1:16" s="45" customFormat="1" ht="13.5">
      <c r="A11" s="69">
        <v>6</v>
      </c>
      <c r="B11" s="90">
        <f>AUTOS!B8</f>
        <v>77</v>
      </c>
      <c r="C11" s="90" t="str">
        <f>AUTOS!C8</f>
        <v>TSEKOURAS</v>
      </c>
      <c r="D11" s="90" t="str">
        <f>AUTOS!D8</f>
        <v>PASCAL</v>
      </c>
      <c r="E11" s="93">
        <v>0.4236111111111111</v>
      </c>
      <c r="F11" s="94">
        <v>0.42671296296296296</v>
      </c>
      <c r="G11" s="127">
        <f t="shared" si="1"/>
        <v>0.0031018518518518556</v>
      </c>
      <c r="H11" s="133">
        <v>0.48194444444444445</v>
      </c>
      <c r="I11" s="134">
        <v>0.485</v>
      </c>
      <c r="J11" s="127">
        <f t="shared" si="0"/>
        <v>0.0030555555555555336</v>
      </c>
      <c r="K11" s="133">
        <v>0.5493055555555556</v>
      </c>
      <c r="L11" s="134">
        <v>0.5525</v>
      </c>
      <c r="M11" s="127">
        <f t="shared" si="2"/>
        <v>0.0031944444444443887</v>
      </c>
      <c r="N11" s="98">
        <f t="shared" si="3"/>
        <v>0.006157407407407389</v>
      </c>
      <c r="O11" s="97">
        <f t="shared" si="4"/>
        <v>-9.259259259264407E-05</v>
      </c>
      <c r="P11" s="98">
        <f>+N11-$N$6</f>
        <v>0.006157407407407389</v>
      </c>
    </row>
    <row r="12" spans="1:16" s="45" customFormat="1" ht="13.5">
      <c r="A12" s="39">
        <v>7</v>
      </c>
      <c r="B12" s="11">
        <f>AUTOS!B11</f>
        <v>88</v>
      </c>
      <c r="C12" s="11" t="str">
        <f>AUTOS!C11</f>
        <v>VERHOESTRATE</v>
      </c>
      <c r="D12" s="11" t="str">
        <f>AUTOS!D11</f>
        <v>ANOUCHKA</v>
      </c>
      <c r="E12" s="50">
        <v>0.4284722222222222</v>
      </c>
      <c r="F12" s="32">
        <v>0.4317708333333334</v>
      </c>
      <c r="G12" s="130">
        <f t="shared" si="1"/>
        <v>0.0032986111111111827</v>
      </c>
      <c r="H12" s="137">
        <v>0.5027777777777778</v>
      </c>
      <c r="I12" s="132">
        <v>0.5059490740740741</v>
      </c>
      <c r="J12" s="130">
        <f t="shared" si="0"/>
        <v>0.003171296296296311</v>
      </c>
      <c r="K12" s="137">
        <v>0.5493055555555556</v>
      </c>
      <c r="L12" s="132">
        <v>0.5524421296296297</v>
      </c>
      <c r="M12" s="129">
        <f t="shared" si="2"/>
        <v>0.0031365740740740833</v>
      </c>
      <c r="N12" s="47">
        <f t="shared" si="3"/>
        <v>0.006307870370370394</v>
      </c>
      <c r="O12" s="48">
        <f t="shared" si="4"/>
        <v>0.000150462962963005</v>
      </c>
      <c r="P12" s="49">
        <f>+N12-$N$6</f>
        <v>0.006307870370370394</v>
      </c>
    </row>
    <row r="13" spans="1:16" s="45" customFormat="1" ht="13.5">
      <c r="A13" s="69">
        <v>8</v>
      </c>
      <c r="B13" s="90"/>
      <c r="C13" s="90"/>
      <c r="D13" s="90"/>
      <c r="E13" s="99">
        <v>0.4284722222222222</v>
      </c>
      <c r="F13" s="94">
        <v>0.43247685185185186</v>
      </c>
      <c r="G13" s="127">
        <f t="shared" si="1"/>
        <v>0.0040046296296296635</v>
      </c>
      <c r="H13" s="138"/>
      <c r="I13" s="134"/>
      <c r="J13" s="127">
        <f t="shared" si="0"/>
        <v>0</v>
      </c>
      <c r="K13" s="138"/>
      <c r="L13" s="134"/>
      <c r="M13" s="127">
        <f t="shared" si="2"/>
        <v>0</v>
      </c>
      <c r="N13" s="97">
        <f t="shared" si="3"/>
        <v>0</v>
      </c>
      <c r="O13" s="97">
        <f t="shared" si="4"/>
        <v>-0.006307870370370394</v>
      </c>
      <c r="P13" s="98">
        <f>+N13-$N$6</f>
        <v>0</v>
      </c>
    </row>
    <row r="14" spans="1:16" s="45" customFormat="1" ht="13.5">
      <c r="A14" s="39">
        <v>9</v>
      </c>
      <c r="B14" s="11"/>
      <c r="C14" s="14"/>
      <c r="D14" s="46"/>
      <c r="E14" s="53"/>
      <c r="F14" s="34"/>
      <c r="G14" s="129">
        <f t="shared" si="1"/>
        <v>0</v>
      </c>
      <c r="H14" s="139"/>
      <c r="I14" s="136"/>
      <c r="J14" s="129">
        <f t="shared" si="0"/>
        <v>0</v>
      </c>
      <c r="K14" s="139"/>
      <c r="L14" s="136"/>
      <c r="M14" s="129">
        <f t="shared" si="2"/>
        <v>0</v>
      </c>
      <c r="N14" s="48">
        <f t="shared" si="3"/>
        <v>0</v>
      </c>
      <c r="O14" s="48">
        <f t="shared" si="4"/>
        <v>0</v>
      </c>
      <c r="P14" s="49">
        <f>+N14-$N$6</f>
        <v>0</v>
      </c>
    </row>
    <row r="15" spans="1:16" s="45" customFormat="1" ht="13.5">
      <c r="A15" s="69">
        <v>10</v>
      </c>
      <c r="B15" s="90"/>
      <c r="C15" s="92"/>
      <c r="D15" s="74"/>
      <c r="E15" s="100"/>
      <c r="F15" s="101"/>
      <c r="G15" s="127">
        <f t="shared" si="1"/>
        <v>0</v>
      </c>
      <c r="H15" s="140"/>
      <c r="I15" s="141"/>
      <c r="J15" s="127">
        <f t="shared" si="0"/>
        <v>0</v>
      </c>
      <c r="K15" s="140"/>
      <c r="L15" s="141"/>
      <c r="M15" s="127">
        <f t="shared" si="2"/>
        <v>0</v>
      </c>
      <c r="N15" s="97">
        <f t="shared" si="3"/>
        <v>0</v>
      </c>
      <c r="O15" s="97">
        <f t="shared" si="4"/>
        <v>0</v>
      </c>
      <c r="P15" s="98"/>
    </row>
    <row r="16" spans="1:16" s="45" customFormat="1" ht="13.5">
      <c r="A16" s="39">
        <v>11</v>
      </c>
      <c r="B16" s="11">
        <f>AUTOS!B15</f>
        <v>0</v>
      </c>
      <c r="C16" s="14">
        <f>AUTOS!C15</f>
        <v>0</v>
      </c>
      <c r="D16" s="46">
        <f>AUTOS!D15</f>
        <v>0</v>
      </c>
      <c r="E16" s="60"/>
      <c r="F16" s="32"/>
      <c r="G16" s="33">
        <f t="shared" si="1"/>
        <v>0</v>
      </c>
      <c r="H16" s="60"/>
      <c r="I16" s="32"/>
      <c r="J16" s="33">
        <f t="shared" si="0"/>
        <v>0</v>
      </c>
      <c r="K16" s="60"/>
      <c r="L16" s="32"/>
      <c r="M16" s="33">
        <f t="shared" si="2"/>
        <v>0</v>
      </c>
      <c r="N16" s="48">
        <f t="shared" si="3"/>
        <v>0</v>
      </c>
      <c r="O16" s="48">
        <f t="shared" si="4"/>
        <v>0</v>
      </c>
      <c r="P16" s="49"/>
    </row>
    <row r="17" spans="1:16" s="45" customFormat="1" ht="15" thickBot="1">
      <c r="A17" s="69">
        <v>12</v>
      </c>
      <c r="B17" s="91">
        <f>AUTOS!B17</f>
        <v>0</v>
      </c>
      <c r="C17" s="102">
        <f>AUTOS!C17</f>
        <v>0</v>
      </c>
      <c r="D17" s="85">
        <f>AUTOS!D17</f>
        <v>0</v>
      </c>
      <c r="E17" s="103"/>
      <c r="F17" s="104"/>
      <c r="G17" s="105">
        <f t="shared" si="1"/>
        <v>0</v>
      </c>
      <c r="H17" s="103"/>
      <c r="I17" s="104"/>
      <c r="J17" s="105">
        <f t="shared" si="0"/>
        <v>0</v>
      </c>
      <c r="K17" s="103"/>
      <c r="L17" s="104"/>
      <c r="M17" s="105">
        <f t="shared" si="2"/>
        <v>0</v>
      </c>
      <c r="N17" s="106">
        <f t="shared" si="3"/>
        <v>0</v>
      </c>
      <c r="O17" s="106">
        <f t="shared" si="4"/>
        <v>0</v>
      </c>
      <c r="P17" s="106"/>
    </row>
    <row r="18" spans="14:16" ht="13.5">
      <c r="N18" s="8"/>
      <c r="O18" s="8"/>
      <c r="P18" s="8"/>
    </row>
    <row r="19" ht="13.5">
      <c r="J19" s="64"/>
    </row>
    <row r="20" spans="6:10" ht="13.5">
      <c r="F20" s="30"/>
      <c r="J20" s="65"/>
    </row>
    <row r="23" ht="13.5">
      <c r="G23" s="64"/>
    </row>
    <row r="24" ht="13.5">
      <c r="G24" s="64"/>
    </row>
    <row r="25" ht="13.5">
      <c r="G25" s="64"/>
    </row>
    <row r="26" ht="13.5">
      <c r="G26" s="64"/>
    </row>
    <row r="27" ht="13.5">
      <c r="G27" s="64"/>
    </row>
    <row r="28" ht="13.5">
      <c r="G28" s="64"/>
    </row>
    <row r="29" ht="13.5">
      <c r="G29" s="64"/>
    </row>
    <row r="30" ht="13.5">
      <c r="G30" s="64"/>
    </row>
    <row r="31" ht="13.5">
      <c r="G31" s="64"/>
    </row>
  </sheetData>
  <sheetProtection/>
  <mergeCells count="16">
    <mergeCell ref="B4:B5"/>
    <mergeCell ref="C4:D5"/>
    <mergeCell ref="M4:M5"/>
    <mergeCell ref="N4:N5"/>
    <mergeCell ref="E4:E5"/>
    <mergeCell ref="F4:F5"/>
    <mergeCell ref="A2:P2"/>
    <mergeCell ref="A3:P3"/>
    <mergeCell ref="G4:G5"/>
    <mergeCell ref="H4:H5"/>
    <mergeCell ref="I4:I5"/>
    <mergeCell ref="J4:J5"/>
    <mergeCell ref="K4:K5"/>
    <mergeCell ref="L4:L5"/>
    <mergeCell ref="O4:O5"/>
    <mergeCell ref="P4:P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25"/>
  <sheetViews>
    <sheetView tabSelected="1" workbookViewId="0" topLeftCell="A2">
      <selection activeCell="I23" sqref="I23"/>
    </sheetView>
  </sheetViews>
  <sheetFormatPr defaultColWidth="11.421875" defaultRowHeight="15"/>
  <cols>
    <col min="1" max="1" width="3.00390625" style="0" bestFit="1" customWidth="1"/>
    <col min="2" max="2" width="7.421875" style="0" customWidth="1"/>
    <col min="3" max="3" width="15.8515625" style="0" customWidth="1"/>
    <col min="4" max="4" width="10.7109375" style="0" bestFit="1" customWidth="1"/>
    <col min="5" max="5" width="8.140625" style="0" bestFit="1" customWidth="1"/>
    <col min="6" max="6" width="8.28125" style="0" bestFit="1" customWidth="1"/>
    <col min="7" max="7" width="11.140625" style="0" bestFit="1" customWidth="1"/>
    <col min="8" max="8" width="8.140625" style="0" bestFit="1" customWidth="1"/>
    <col min="9" max="9" width="8.28125" style="0" bestFit="1" customWidth="1"/>
    <col min="10" max="10" width="12.00390625" style="0" bestFit="1" customWidth="1"/>
    <col min="11" max="11" width="8.140625" style="0" bestFit="1" customWidth="1"/>
    <col min="12" max="12" width="8.28125" style="0" bestFit="1" customWidth="1"/>
    <col min="13" max="13" width="12.00390625" style="0" bestFit="1" customWidth="1"/>
    <col min="14" max="14" width="12.00390625" style="0" customWidth="1"/>
    <col min="15" max="15" width="9.8515625" style="0" customWidth="1"/>
    <col min="16" max="16" width="10.00390625" style="0" customWidth="1"/>
    <col min="17" max="17" width="14.28125" style="0" bestFit="1" customWidth="1"/>
    <col min="18" max="18" width="13.140625" style="0" bestFit="1" customWidth="1"/>
  </cols>
  <sheetData>
    <row r="2" spans="1:16" ht="24.75">
      <c r="A2" s="227" t="s">
        <v>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25.5" thickBot="1">
      <c r="A3" s="227" t="s">
        <v>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7.25" customHeight="1">
      <c r="A4" s="1"/>
      <c r="B4" s="202" t="s">
        <v>16</v>
      </c>
      <c r="C4" s="204" t="s">
        <v>17</v>
      </c>
      <c r="D4" s="237"/>
      <c r="E4" s="245" t="s">
        <v>34</v>
      </c>
      <c r="F4" s="247" t="s">
        <v>35</v>
      </c>
      <c r="G4" s="241" t="s">
        <v>115</v>
      </c>
      <c r="H4" s="245" t="s">
        <v>34</v>
      </c>
      <c r="I4" s="247" t="s">
        <v>35</v>
      </c>
      <c r="J4" s="241" t="s">
        <v>116</v>
      </c>
      <c r="K4" s="245" t="s">
        <v>34</v>
      </c>
      <c r="L4" s="247" t="s">
        <v>35</v>
      </c>
      <c r="M4" s="241" t="s">
        <v>117</v>
      </c>
      <c r="N4" s="243" t="s">
        <v>39</v>
      </c>
      <c r="O4" s="243" t="s">
        <v>40</v>
      </c>
      <c r="P4" s="243" t="s">
        <v>118</v>
      </c>
    </row>
    <row r="5" spans="1:16" ht="15" thickBot="1">
      <c r="A5" s="1"/>
      <c r="B5" s="240"/>
      <c r="C5" s="238"/>
      <c r="D5" s="239"/>
      <c r="E5" s="246"/>
      <c r="F5" s="248"/>
      <c r="G5" s="242"/>
      <c r="H5" s="246"/>
      <c r="I5" s="248"/>
      <c r="J5" s="242"/>
      <c r="K5" s="246"/>
      <c r="L5" s="248"/>
      <c r="M5" s="242"/>
      <c r="N5" s="244"/>
      <c r="O5" s="244"/>
      <c r="P5" s="244"/>
    </row>
    <row r="6" spans="2:16" s="156" customFormat="1" ht="13.5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="156" customFormat="1" ht="13.5"/>
    <row r="8" spans="1:16" s="156" customFormat="1" ht="13.5">
      <c r="A8" s="157">
        <v>1</v>
      </c>
      <c r="B8" s="158">
        <f>AUTOS!B9</f>
        <v>88</v>
      </c>
      <c r="C8" s="171" t="str">
        <f>AUTOS!C9</f>
        <v>VERHOESTRATE</v>
      </c>
      <c r="D8" s="171" t="str">
        <f>AUTOS!D9</f>
        <v>FRANCK</v>
      </c>
      <c r="E8" s="160">
        <v>0.4152777777777778</v>
      </c>
      <c r="F8" s="160">
        <v>0.41800925925925925</v>
      </c>
      <c r="G8" s="161">
        <f>+F8-E8</f>
        <v>0.002731481481481446</v>
      </c>
      <c r="H8" s="161">
        <v>0.48680555555555555</v>
      </c>
      <c r="I8" s="161">
        <v>0.48973379629629626</v>
      </c>
      <c r="J8" s="161">
        <f aca="true" t="shared" si="0" ref="J8:J13">+I8-H8</f>
        <v>0.0029282407407407174</v>
      </c>
      <c r="K8" s="161">
        <v>0.5652777777777778</v>
      </c>
      <c r="L8" s="161">
        <v>0.5680555555555555</v>
      </c>
      <c r="M8" s="161">
        <f aca="true" t="shared" si="1" ref="M8:M13">L8-K8</f>
        <v>0.002777777777777768</v>
      </c>
      <c r="N8" s="160">
        <f aca="true" t="shared" si="2" ref="N8:N13">IF(AND(AND(G8&lt;=J8,G8&lt;=M8),J8&lt;=M8),G8+J8,IF(AND(AND(G8&lt;=J8,G8&lt;=M8),M8&lt;=J8),G8+M8,IF(AND(AND(J8&lt;=G8,J8&lt;=M8),G8&lt;=M8),J8+G8,IF(AND(AND(J8&lt;=G8,J8&lt;=M8),M8&lt;=G8),J8+M8,IF(AND(AND(M8&lt;=G8,M8&lt;=J8),G8&lt;=J8),M8+G8,M8+J8)))))</f>
        <v>0.005509259259259214</v>
      </c>
      <c r="O8" s="160"/>
      <c r="P8" s="160"/>
    </row>
    <row r="9" spans="1:16" s="156" customFormat="1" ht="13.5">
      <c r="A9" s="157">
        <v>2</v>
      </c>
      <c r="B9" s="168">
        <f>AUTOS!B8</f>
        <v>77</v>
      </c>
      <c r="C9" s="172" t="str">
        <f>AUTOS!C8</f>
        <v>TSEKOURAS</v>
      </c>
      <c r="D9" s="172" t="str">
        <f>AUTOS!D8</f>
        <v>PASCAL</v>
      </c>
      <c r="E9" s="160">
        <v>0.4236111111111111</v>
      </c>
      <c r="F9" s="160">
        <v>0.42671296296296296</v>
      </c>
      <c r="G9" s="161">
        <f>+F9-E9</f>
        <v>0.0031018518518518556</v>
      </c>
      <c r="H9" s="161">
        <v>0.48194444444444445</v>
      </c>
      <c r="I9" s="161">
        <v>0.485</v>
      </c>
      <c r="J9" s="161">
        <f t="shared" si="0"/>
        <v>0.0030555555555555336</v>
      </c>
      <c r="K9" s="161">
        <v>0.5493055555555556</v>
      </c>
      <c r="L9" s="161">
        <v>0.5525</v>
      </c>
      <c r="M9" s="161">
        <f t="shared" si="1"/>
        <v>0.0031944444444443887</v>
      </c>
      <c r="N9" s="160">
        <f t="shared" si="2"/>
        <v>0.006157407407407389</v>
      </c>
      <c r="O9" s="160">
        <f>N9-N8</f>
        <v>0.0006481481481481755</v>
      </c>
      <c r="P9" s="160">
        <f>N9-$N$8</f>
        <v>0.0006481481481481755</v>
      </c>
    </row>
    <row r="10" spans="1:16" s="156" customFormat="1" ht="13.5">
      <c r="A10" s="157">
        <v>3</v>
      </c>
      <c r="B10" s="158">
        <f>AUTOS!B7</f>
        <v>1</v>
      </c>
      <c r="C10" s="171" t="str">
        <f>AUTOS!C7</f>
        <v>CAGNETTI</v>
      </c>
      <c r="D10" s="171" t="str">
        <f>AUTOS!D7</f>
        <v>PIER</v>
      </c>
      <c r="E10" s="160">
        <v>0.4236111111111111</v>
      </c>
      <c r="F10" s="160">
        <v>0.4267592592592593</v>
      </c>
      <c r="G10" s="161">
        <f>+F10-E10</f>
        <v>0.0031481481481481777</v>
      </c>
      <c r="H10" s="161">
        <v>0.48194444444444445</v>
      </c>
      <c r="I10" s="161">
        <v>0.4850462962962963</v>
      </c>
      <c r="J10" s="161">
        <f t="shared" si="0"/>
        <v>0.0031018518518518556</v>
      </c>
      <c r="K10" s="161">
        <v>0.5652777777777778</v>
      </c>
      <c r="L10" s="161">
        <v>0.5684375</v>
      </c>
      <c r="M10" s="161">
        <f t="shared" si="1"/>
        <v>0.003159722222222272</v>
      </c>
      <c r="N10" s="160">
        <f t="shared" si="2"/>
        <v>0.006250000000000033</v>
      </c>
      <c r="O10" s="160">
        <f>N10-N9</f>
        <v>9.259259259264407E-05</v>
      </c>
      <c r="P10" s="160">
        <f>N10-$N$8</f>
        <v>0.0007407407407408195</v>
      </c>
    </row>
    <row r="11" spans="1:16" s="156" customFormat="1" ht="13.5">
      <c r="A11" s="157">
        <v>4</v>
      </c>
      <c r="B11" s="158">
        <f>AUTOS!B11</f>
        <v>88</v>
      </c>
      <c r="C11" s="171" t="str">
        <f>AUTOS!C11</f>
        <v>VERHOESTRATE</v>
      </c>
      <c r="D11" s="171" t="str">
        <f>AUTOS!D11</f>
        <v>ANOUCHKA</v>
      </c>
      <c r="E11" s="160">
        <v>0.4284722222222222</v>
      </c>
      <c r="F11" s="160">
        <v>0.4317708333333334</v>
      </c>
      <c r="G11" s="161">
        <f>+F11-E11</f>
        <v>0.0032986111111111827</v>
      </c>
      <c r="H11" s="161">
        <v>0.5027777777777778</v>
      </c>
      <c r="I11" s="161">
        <v>0.5059490740740741</v>
      </c>
      <c r="J11" s="161">
        <f t="shared" si="0"/>
        <v>0.003171296296296311</v>
      </c>
      <c r="K11" s="161">
        <v>0.5493055555555556</v>
      </c>
      <c r="L11" s="161">
        <v>0.5524421296296297</v>
      </c>
      <c r="M11" s="161">
        <f t="shared" si="1"/>
        <v>0.0031365740740740833</v>
      </c>
      <c r="N11" s="162">
        <f t="shared" si="2"/>
        <v>0.006307870370370394</v>
      </c>
      <c r="O11" s="160">
        <f>N11-N10</f>
        <v>5.787037037036091E-05</v>
      </c>
      <c r="P11" s="160">
        <f>N11-$N$8</f>
        <v>0.0007986111111111804</v>
      </c>
    </row>
    <row r="12" spans="1:16" ht="13.5">
      <c r="A12" s="157">
        <v>5</v>
      </c>
      <c r="B12" s="158">
        <f>AUTOS!B6</f>
        <v>3</v>
      </c>
      <c r="C12" s="171" t="str">
        <f>AUTOS!C6</f>
        <v>NYANGOMBE</v>
      </c>
      <c r="D12" s="171" t="str">
        <f>AUTOS!D6</f>
        <v>FARI</v>
      </c>
      <c r="E12" s="160">
        <v>0.3972685185185185</v>
      </c>
      <c r="F12" s="160" t="s">
        <v>113</v>
      </c>
      <c r="G12" s="161"/>
      <c r="H12" s="161"/>
      <c r="I12" s="161"/>
      <c r="J12" s="161">
        <f t="shared" si="0"/>
        <v>0</v>
      </c>
      <c r="K12" s="161"/>
      <c r="L12" s="161"/>
      <c r="M12" s="161">
        <f t="shared" si="1"/>
        <v>0</v>
      </c>
      <c r="N12" s="160">
        <f t="shared" si="2"/>
        <v>0</v>
      </c>
      <c r="O12" s="160"/>
      <c r="P12" s="160"/>
    </row>
    <row r="13" spans="1:16" ht="13.5">
      <c r="A13" s="157">
        <v>6</v>
      </c>
      <c r="B13" s="168">
        <f>AUTOS!B10</f>
        <v>19</v>
      </c>
      <c r="C13" s="172" t="str">
        <f>AUTOS!C10</f>
        <v>ALBERT</v>
      </c>
      <c r="D13" s="172" t="str">
        <f>AUTOS!D10</f>
        <v>FREDERIC</v>
      </c>
      <c r="E13" s="160">
        <v>0.4152777777777778</v>
      </c>
      <c r="F13" s="160" t="s">
        <v>113</v>
      </c>
      <c r="G13" s="161"/>
      <c r="H13" s="161"/>
      <c r="I13" s="161"/>
      <c r="J13" s="161">
        <f t="shared" si="0"/>
        <v>0</v>
      </c>
      <c r="K13" s="161"/>
      <c r="L13" s="161"/>
      <c r="M13" s="161">
        <f t="shared" si="1"/>
        <v>0</v>
      </c>
      <c r="N13" s="160">
        <f t="shared" si="2"/>
        <v>0</v>
      </c>
      <c r="O13" s="160"/>
      <c r="P13" s="160"/>
    </row>
    <row r="14" spans="3:10" ht="13.5">
      <c r="C14" s="173"/>
      <c r="D14" s="173"/>
      <c r="F14" s="30"/>
      <c r="J14" s="65"/>
    </row>
    <row r="15" spans="3:4" ht="13.5">
      <c r="C15" s="173"/>
      <c r="D15" s="173"/>
    </row>
    <row r="16" spans="3:4" ht="13.5">
      <c r="C16" s="173"/>
      <c r="D16" s="173"/>
    </row>
    <row r="17" spans="1:16" ht="13.5">
      <c r="A17" s="167"/>
      <c r="B17" s="158">
        <f>AUTOS!B12</f>
        <v>0</v>
      </c>
      <c r="C17" s="171" t="str">
        <f>AUTOS!C12</f>
        <v>BERGIERS</v>
      </c>
      <c r="D17" s="171" t="str">
        <f>AUTOS!D12</f>
        <v>AXEL</v>
      </c>
      <c r="E17" s="160">
        <v>0.3972685185185185</v>
      </c>
      <c r="F17" s="160">
        <v>0.39997685185185183</v>
      </c>
      <c r="G17" s="161">
        <f>+F17-E17</f>
        <v>0.0027083333333333126</v>
      </c>
      <c r="H17" s="161">
        <v>0.48680555555555555</v>
      </c>
      <c r="I17" s="161">
        <v>0.48951388888888886</v>
      </c>
      <c r="J17" s="161">
        <f>+I17-H17</f>
        <v>0.0027083333333333126</v>
      </c>
      <c r="K17" s="161">
        <v>0.545138888888889</v>
      </c>
      <c r="L17" s="161">
        <v>0.5478472222222223</v>
      </c>
      <c r="M17" s="161">
        <f>L17-K17</f>
        <v>0.0027083333333333126</v>
      </c>
      <c r="N17" s="162">
        <f>IF(AND(AND(G17&lt;=J17,G17&lt;=M17),J17&lt;=M17),G17+J17,IF(AND(AND(G17&lt;=J17,G17&lt;=M17),M17&lt;=J17),G17+M17,IF(AND(AND(J17&lt;=G17,J17&lt;=M17),G17&lt;=M17),J17+G17,IF(AND(AND(J17&lt;=G17,J17&lt;=M17),M17&lt;=G17),J17+M17,IF(AND(AND(M17&lt;=G17,M17&lt;=J17),G17&lt;=J17),M17+G17,M17+J17)))))</f>
        <v>0.005416666666666625</v>
      </c>
      <c r="O17" s="160"/>
      <c r="P17" s="160"/>
    </row>
    <row r="18" ht="13.5">
      <c r="G18" s="64"/>
    </row>
    <row r="19" ht="13.5">
      <c r="G19" s="64"/>
    </row>
    <row r="20" ht="13.5">
      <c r="G20" s="64"/>
    </row>
    <row r="21" ht="13.5">
      <c r="G21" s="64"/>
    </row>
    <row r="22" ht="13.5">
      <c r="G22" s="64"/>
    </row>
    <row r="23" ht="13.5">
      <c r="G23" s="64"/>
    </row>
    <row r="24" ht="13.5">
      <c r="G24" s="64"/>
    </row>
    <row r="25" ht="13.5">
      <c r="G25" s="64"/>
    </row>
  </sheetData>
  <sheetProtection/>
  <mergeCells count="16">
    <mergeCell ref="A2:P2"/>
    <mergeCell ref="A3:P3"/>
    <mergeCell ref="G4:G5"/>
    <mergeCell ref="H4:H5"/>
    <mergeCell ref="I4:I5"/>
    <mergeCell ref="J4:J5"/>
    <mergeCell ref="K4:K5"/>
    <mergeCell ref="L4:L5"/>
    <mergeCell ref="O4:O5"/>
    <mergeCell ref="P4:P5"/>
    <mergeCell ref="B4:B5"/>
    <mergeCell ref="C4:D5"/>
    <mergeCell ref="M4:M5"/>
    <mergeCell ref="N4:N5"/>
    <mergeCell ref="E4:E5"/>
    <mergeCell ref="F4:F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P31"/>
  <sheetViews>
    <sheetView workbookViewId="0" topLeftCell="A1">
      <selection activeCell="K12" sqref="K12"/>
    </sheetView>
  </sheetViews>
  <sheetFormatPr defaultColWidth="11.421875" defaultRowHeight="15"/>
  <cols>
    <col min="1" max="1" width="3.00390625" style="0" bestFit="1" customWidth="1"/>
    <col min="2" max="2" width="9.8515625" style="0" bestFit="1" customWidth="1"/>
    <col min="3" max="3" width="13.140625" style="0" bestFit="1" customWidth="1"/>
    <col min="4" max="4" width="10.7109375" style="0" bestFit="1" customWidth="1"/>
    <col min="5" max="5" width="8.140625" style="0" bestFit="1" customWidth="1"/>
    <col min="6" max="6" width="8.28125" style="0" bestFit="1" customWidth="1"/>
    <col min="7" max="7" width="11.140625" style="0" bestFit="1" customWidth="1"/>
    <col min="8" max="8" width="8.140625" style="0" bestFit="1" customWidth="1"/>
    <col min="9" max="9" width="8.28125" style="0" bestFit="1" customWidth="1"/>
    <col min="10" max="10" width="12.00390625" style="0" bestFit="1" customWidth="1"/>
    <col min="11" max="11" width="8.140625" style="0" bestFit="1" customWidth="1"/>
    <col min="12" max="12" width="8.28125" style="0" bestFit="1" customWidth="1"/>
    <col min="13" max="13" width="12.00390625" style="0" bestFit="1" customWidth="1"/>
    <col min="14" max="16" width="12.00390625" style="0" customWidth="1"/>
    <col min="17" max="17" width="14.28125" style="0" bestFit="1" customWidth="1"/>
    <col min="18" max="18" width="13.140625" style="0" bestFit="1" customWidth="1"/>
  </cols>
  <sheetData>
    <row r="2" spans="1:16" ht="24.75">
      <c r="A2" s="227" t="s">
        <v>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25.5" thickBot="1">
      <c r="A3" s="227" t="s">
        <v>90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7.25" customHeight="1">
      <c r="A4" s="1"/>
      <c r="B4" s="202" t="s">
        <v>16</v>
      </c>
      <c r="C4" s="204" t="s">
        <v>17</v>
      </c>
      <c r="D4" s="237"/>
      <c r="E4" s="230" t="s">
        <v>34</v>
      </c>
      <c r="F4" s="232" t="s">
        <v>35</v>
      </c>
      <c r="G4" s="228" t="s">
        <v>36</v>
      </c>
      <c r="H4" s="230" t="s">
        <v>34</v>
      </c>
      <c r="I4" s="232" t="s">
        <v>35</v>
      </c>
      <c r="J4" s="228" t="s">
        <v>37</v>
      </c>
      <c r="K4" s="230" t="s">
        <v>34</v>
      </c>
      <c r="L4" s="232" t="s">
        <v>35</v>
      </c>
      <c r="M4" s="228" t="s">
        <v>38</v>
      </c>
      <c r="N4" s="234" t="s">
        <v>39</v>
      </c>
      <c r="O4" s="234" t="s">
        <v>40</v>
      </c>
      <c r="P4" s="234" t="s">
        <v>41</v>
      </c>
    </row>
    <row r="5" spans="1:16" ht="15" thickBot="1">
      <c r="A5" s="1"/>
      <c r="B5" s="203"/>
      <c r="C5" s="238"/>
      <c r="D5" s="239"/>
      <c r="E5" s="231"/>
      <c r="F5" s="233"/>
      <c r="G5" s="229"/>
      <c r="H5" s="231"/>
      <c r="I5" s="233"/>
      <c r="J5" s="229"/>
      <c r="K5" s="231"/>
      <c r="L5" s="233"/>
      <c r="M5" s="229"/>
      <c r="N5" s="236"/>
      <c r="O5" s="235"/>
      <c r="P5" s="236"/>
    </row>
    <row r="6" spans="1:16" s="45" customFormat="1" ht="13.5">
      <c r="A6" s="39">
        <v>1</v>
      </c>
      <c r="B6" s="40">
        <f>AUTOS!B12</f>
        <v>0</v>
      </c>
      <c r="C6" s="12" t="str">
        <f>OPEN!C11</f>
        <v>LUIS FERREIRA</v>
      </c>
      <c r="D6" s="41"/>
      <c r="E6" s="31">
        <v>0.4284722222222222</v>
      </c>
      <c r="F6" s="32">
        <v>0.43247685185185186</v>
      </c>
      <c r="G6" s="126">
        <f aca="true" t="shared" si="0" ref="G6:G17">+F6-E6</f>
        <v>0.0040046296296296635</v>
      </c>
      <c r="H6" s="31"/>
      <c r="I6" s="32"/>
      <c r="J6" s="126">
        <f aca="true" t="shared" si="1" ref="J6:J17">+I6-H6</f>
        <v>0</v>
      </c>
      <c r="K6" s="131"/>
      <c r="L6" s="132"/>
      <c r="M6" s="126">
        <f aca="true" t="shared" si="2" ref="M6:M17">L6-K6</f>
        <v>0</v>
      </c>
      <c r="N6" s="42">
        <f aca="true" t="shared" si="3" ref="N6:N17">IF(AND(AND(G6&lt;=J6,G6&lt;=M6),J6&lt;=M6),G6+J6,IF(AND(AND(G6&lt;=J6,G6&lt;=M6),M6&lt;=J6),G6+M6,IF(AND(AND(J6&lt;=G6,J6&lt;=M6),G6&lt;=M6),J6+G6,IF(AND(AND(J6&lt;=G6,J6&lt;=M6),M6&lt;=G6),J6+M6,IF(AND(AND(M6&lt;=G6,M6&lt;=J6),G6&lt;=J6),M6+G6,M6+J6)))))</f>
        <v>0</v>
      </c>
      <c r="O6" s="43"/>
      <c r="P6" s="44"/>
    </row>
    <row r="7" spans="1:16" s="45" customFormat="1" ht="13.5">
      <c r="A7" s="69">
        <v>2</v>
      </c>
      <c r="B7" s="90">
        <f>AUTOS!B7</f>
        <v>1</v>
      </c>
      <c r="C7" s="92" t="str">
        <f>OPEN!C9</f>
        <v>PETERS</v>
      </c>
      <c r="D7" s="92" t="str">
        <f>OPEN!D9</f>
        <v>CEDRIC</v>
      </c>
      <c r="E7" s="93">
        <v>0.43402777777777773</v>
      </c>
      <c r="F7" s="94">
        <v>0.4376273148148148</v>
      </c>
      <c r="G7" s="127">
        <f t="shared" si="0"/>
        <v>0.0035995370370370816</v>
      </c>
      <c r="H7" s="93">
        <v>0.4923611111111111</v>
      </c>
      <c r="I7" s="94">
        <v>0.4958912037037037</v>
      </c>
      <c r="J7" s="127">
        <f t="shared" si="1"/>
        <v>0.0035300925925926263</v>
      </c>
      <c r="K7" s="133">
        <v>0.5548611111111111</v>
      </c>
      <c r="L7" s="134">
        <v>0.5583449074074074</v>
      </c>
      <c r="M7" s="127">
        <f t="shared" si="2"/>
        <v>0.0034837962962962488</v>
      </c>
      <c r="N7" s="96">
        <f t="shared" si="3"/>
        <v>0.007013888888888875</v>
      </c>
      <c r="O7" s="97">
        <f aca="true" t="shared" si="4" ref="O7:O17">N7-N6</f>
        <v>0.007013888888888875</v>
      </c>
      <c r="P7" s="98">
        <f>+N7-$N$6</f>
        <v>0.007013888888888875</v>
      </c>
    </row>
    <row r="8" spans="1:16" s="45" customFormat="1" ht="13.5">
      <c r="A8" s="39">
        <v>3</v>
      </c>
      <c r="B8" s="11">
        <f>AUTOS!B13</f>
        <v>0</v>
      </c>
      <c r="C8" s="14" t="str">
        <f>OPEN!C6</f>
        <v>Anest</v>
      </c>
      <c r="D8" s="14" t="str">
        <f>OPEN!D6</f>
        <v>Aurélie</v>
      </c>
      <c r="E8" s="31">
        <v>0.43402777777777773</v>
      </c>
      <c r="F8" s="32">
        <v>0.4380671296296296</v>
      </c>
      <c r="G8" s="128">
        <f t="shared" si="0"/>
        <v>0.004039351851851891</v>
      </c>
      <c r="H8" s="31">
        <v>0.4923611111111111</v>
      </c>
      <c r="I8" s="32">
        <v>0.4959375</v>
      </c>
      <c r="J8" s="128">
        <f t="shared" si="1"/>
        <v>0.003576388888888893</v>
      </c>
      <c r="K8" s="131">
        <v>0.5548611111111111</v>
      </c>
      <c r="L8" s="132">
        <v>0.5583333333333333</v>
      </c>
      <c r="M8" s="128">
        <f t="shared" si="2"/>
        <v>0.00347222222222221</v>
      </c>
      <c r="N8" s="48">
        <f t="shared" si="3"/>
        <v>0.007048611111111103</v>
      </c>
      <c r="O8" s="48">
        <f t="shared" si="4"/>
        <v>3.472222222222765E-05</v>
      </c>
      <c r="P8" s="49">
        <f>+N8-$N$6</f>
        <v>0.007048611111111103</v>
      </c>
    </row>
    <row r="9" spans="1:16" s="45" customFormat="1" ht="13.5">
      <c r="A9" s="69">
        <v>4</v>
      </c>
      <c r="B9" s="90">
        <f>AUTOS!B6</f>
        <v>3</v>
      </c>
      <c r="C9" s="92" t="str">
        <f>OPEN!C7</f>
        <v>Amato</v>
      </c>
      <c r="D9" s="92" t="str">
        <f>OPEN!D7</f>
        <v>Benjamin</v>
      </c>
      <c r="E9" s="93">
        <v>0.4388888888888889</v>
      </c>
      <c r="F9" s="94">
        <v>0.44210648148148146</v>
      </c>
      <c r="G9" s="127">
        <f t="shared" si="0"/>
        <v>0.0032175925925925775</v>
      </c>
      <c r="H9" s="93">
        <v>0.49722222222222223</v>
      </c>
      <c r="I9" s="94">
        <v>0.5004166666666666</v>
      </c>
      <c r="J9" s="127">
        <f t="shared" si="1"/>
        <v>0.0031944444444443887</v>
      </c>
      <c r="K9" s="133">
        <v>0.5597222222222222</v>
      </c>
      <c r="L9" s="134">
        <v>0.562951388888889</v>
      </c>
      <c r="M9" s="127">
        <f t="shared" si="2"/>
        <v>0.0032291666666667274</v>
      </c>
      <c r="N9" s="97">
        <f t="shared" si="3"/>
        <v>0.006412037037036966</v>
      </c>
      <c r="O9" s="97">
        <f t="shared" si="4"/>
        <v>-0.0006365740740741366</v>
      </c>
      <c r="P9" s="98">
        <f>N9-N6</f>
        <v>0.006412037037036966</v>
      </c>
    </row>
    <row r="10" spans="1:16" s="45" customFormat="1" ht="13.5">
      <c r="A10" s="39">
        <v>5</v>
      </c>
      <c r="B10" s="11">
        <f>AUTOS!B16</f>
        <v>0</v>
      </c>
      <c r="C10" s="14" t="str">
        <f>OPEN!C8</f>
        <v>Rodriguez </v>
      </c>
      <c r="D10" s="14" t="str">
        <f>OPEN!D8</f>
        <v>Marco</v>
      </c>
      <c r="E10" s="35">
        <v>0.4388888888888889</v>
      </c>
      <c r="F10" s="34">
        <v>0.44230324074074073</v>
      </c>
      <c r="G10" s="129">
        <f t="shared" si="0"/>
        <v>0.003414351851851849</v>
      </c>
      <c r="H10" s="35">
        <v>0.49722222222222223</v>
      </c>
      <c r="I10" s="34">
        <v>0.500613425925926</v>
      </c>
      <c r="J10" s="129">
        <f t="shared" si="1"/>
        <v>0.0033912037037037157</v>
      </c>
      <c r="K10" s="135">
        <v>0.5597222222222222</v>
      </c>
      <c r="L10" s="136">
        <v>0.562951388888889</v>
      </c>
      <c r="M10" s="129">
        <f t="shared" si="2"/>
        <v>0.0032291666666667274</v>
      </c>
      <c r="N10" s="48">
        <f t="shared" si="3"/>
        <v>0.006620370370370443</v>
      </c>
      <c r="O10" s="48">
        <f t="shared" si="4"/>
        <v>0.00020833333333347692</v>
      </c>
      <c r="P10" s="49">
        <f aca="true" t="shared" si="5" ref="P10:P17">+N10-$N$6</f>
        <v>0.006620370370370443</v>
      </c>
    </row>
    <row r="11" spans="1:16" s="45" customFormat="1" ht="13.5">
      <c r="A11" s="69">
        <v>6</v>
      </c>
      <c r="B11" s="90">
        <f>AUTOS!B8</f>
        <v>77</v>
      </c>
      <c r="C11" s="92" t="str">
        <f>OPEN!C10</f>
        <v>TSEKOURAS</v>
      </c>
      <c r="D11" s="92" t="str">
        <f>OPEN!D10</f>
        <v>PASCAL</v>
      </c>
      <c r="E11" s="93">
        <v>0.44375</v>
      </c>
      <c r="F11" s="94">
        <v>0.4477199074074074</v>
      </c>
      <c r="G11" s="127">
        <f t="shared" si="0"/>
        <v>0.003969907407407436</v>
      </c>
      <c r="H11" s="93">
        <v>0.5027777777777778</v>
      </c>
      <c r="I11" s="94">
        <v>0.5067476851851852</v>
      </c>
      <c r="J11" s="127">
        <f t="shared" si="1"/>
        <v>0.003969907407407436</v>
      </c>
      <c r="K11" s="133" t="s">
        <v>113</v>
      </c>
      <c r="L11" s="134"/>
      <c r="M11" s="127" t="e">
        <f t="shared" si="2"/>
        <v>#VALUE!</v>
      </c>
      <c r="N11" s="98" t="e">
        <f t="shared" si="3"/>
        <v>#VALUE!</v>
      </c>
      <c r="O11" s="97" t="e">
        <f t="shared" si="4"/>
        <v>#VALUE!</v>
      </c>
      <c r="P11" s="98" t="e">
        <f t="shared" si="5"/>
        <v>#VALUE!</v>
      </c>
    </row>
    <row r="12" spans="1:16" s="45" customFormat="1" ht="13.5">
      <c r="A12" s="39">
        <v>7</v>
      </c>
      <c r="B12" s="11">
        <f>AUTOS!B9</f>
        <v>88</v>
      </c>
      <c r="C12" s="14"/>
      <c r="D12" s="46"/>
      <c r="E12" s="50"/>
      <c r="F12" s="32"/>
      <c r="G12" s="130">
        <f t="shared" si="0"/>
        <v>0</v>
      </c>
      <c r="H12" s="51"/>
      <c r="I12" s="32"/>
      <c r="J12" s="130">
        <f t="shared" si="1"/>
        <v>0</v>
      </c>
      <c r="K12" s="137"/>
      <c r="L12" s="132"/>
      <c r="M12" s="129">
        <f t="shared" si="2"/>
        <v>0</v>
      </c>
      <c r="N12" s="47">
        <f t="shared" si="3"/>
        <v>0</v>
      </c>
      <c r="O12" s="48" t="e">
        <f t="shared" si="4"/>
        <v>#VALUE!</v>
      </c>
      <c r="P12" s="49">
        <f t="shared" si="5"/>
        <v>0</v>
      </c>
    </row>
    <row r="13" spans="1:16" s="45" customFormat="1" ht="13.5">
      <c r="A13" s="69">
        <v>8</v>
      </c>
      <c r="B13" s="90">
        <f>AUTOS!B14</f>
        <v>0</v>
      </c>
      <c r="C13" s="71"/>
      <c r="D13" s="74"/>
      <c r="E13" s="99"/>
      <c r="F13" s="94"/>
      <c r="G13" s="127">
        <f t="shared" si="0"/>
        <v>0</v>
      </c>
      <c r="H13" s="99"/>
      <c r="I13" s="94"/>
      <c r="J13" s="127">
        <f t="shared" si="1"/>
        <v>0</v>
      </c>
      <c r="K13" s="138"/>
      <c r="L13" s="134"/>
      <c r="M13" s="127">
        <f t="shared" si="2"/>
        <v>0</v>
      </c>
      <c r="N13" s="97">
        <f t="shared" si="3"/>
        <v>0</v>
      </c>
      <c r="O13" s="97">
        <f t="shared" si="4"/>
        <v>0</v>
      </c>
      <c r="P13" s="98">
        <f t="shared" si="5"/>
        <v>0</v>
      </c>
    </row>
    <row r="14" spans="1:16" s="45" customFormat="1" ht="13.5">
      <c r="A14" s="39">
        <v>9</v>
      </c>
      <c r="B14" s="11">
        <f>AUTOS!B11</f>
        <v>88</v>
      </c>
      <c r="C14" s="14"/>
      <c r="D14" s="46"/>
      <c r="E14" s="53"/>
      <c r="F14" s="34"/>
      <c r="G14" s="129">
        <f t="shared" si="0"/>
        <v>0</v>
      </c>
      <c r="H14" s="53"/>
      <c r="I14" s="34"/>
      <c r="J14" s="129">
        <f t="shared" si="1"/>
        <v>0</v>
      </c>
      <c r="K14" s="139"/>
      <c r="L14" s="136"/>
      <c r="M14" s="129">
        <f t="shared" si="2"/>
        <v>0</v>
      </c>
      <c r="N14" s="48">
        <f t="shared" si="3"/>
        <v>0</v>
      </c>
      <c r="O14" s="48">
        <f t="shared" si="4"/>
        <v>0</v>
      </c>
      <c r="P14" s="49">
        <f t="shared" si="5"/>
        <v>0</v>
      </c>
    </row>
    <row r="15" spans="1:16" s="45" customFormat="1" ht="13.5">
      <c r="A15" s="69">
        <v>10</v>
      </c>
      <c r="B15" s="90">
        <f>AUTOS!B10</f>
        <v>19</v>
      </c>
      <c r="C15" s="92"/>
      <c r="D15" s="74"/>
      <c r="E15" s="100"/>
      <c r="F15" s="101"/>
      <c r="G15" s="95">
        <f t="shared" si="0"/>
        <v>0</v>
      </c>
      <c r="H15" s="100"/>
      <c r="I15" s="101"/>
      <c r="J15" s="95">
        <f t="shared" si="1"/>
        <v>0</v>
      </c>
      <c r="K15" s="100"/>
      <c r="L15" s="101"/>
      <c r="M15" s="95">
        <f t="shared" si="2"/>
        <v>0</v>
      </c>
      <c r="N15" s="97">
        <f t="shared" si="3"/>
        <v>0</v>
      </c>
      <c r="O15" s="97">
        <f t="shared" si="4"/>
        <v>0</v>
      </c>
      <c r="P15" s="98">
        <f t="shared" si="5"/>
        <v>0</v>
      </c>
    </row>
    <row r="16" spans="1:16" s="45" customFormat="1" ht="13.5">
      <c r="A16" s="39">
        <v>11</v>
      </c>
      <c r="B16" s="11">
        <f>AUTOS!B15</f>
        <v>0</v>
      </c>
      <c r="C16" s="14"/>
      <c r="D16" s="46"/>
      <c r="E16" s="60"/>
      <c r="F16" s="32"/>
      <c r="G16" s="33">
        <f t="shared" si="0"/>
        <v>0</v>
      </c>
      <c r="H16" s="60"/>
      <c r="I16" s="32"/>
      <c r="J16" s="33">
        <f t="shared" si="1"/>
        <v>0</v>
      </c>
      <c r="K16" s="60"/>
      <c r="L16" s="32"/>
      <c r="M16" s="33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s="45" customFormat="1" ht="15" thickBot="1">
      <c r="A17" s="69">
        <v>12</v>
      </c>
      <c r="B17" s="91">
        <f>AUTOS!B17</f>
        <v>0</v>
      </c>
      <c r="C17" s="102"/>
      <c r="D17" s="85"/>
      <c r="E17" s="103"/>
      <c r="F17" s="104"/>
      <c r="G17" s="105">
        <f t="shared" si="0"/>
        <v>0</v>
      </c>
      <c r="H17" s="103"/>
      <c r="I17" s="104"/>
      <c r="J17" s="105">
        <f t="shared" si="1"/>
        <v>0</v>
      </c>
      <c r="K17" s="103"/>
      <c r="L17" s="104"/>
      <c r="M17" s="105">
        <f t="shared" si="2"/>
        <v>0</v>
      </c>
      <c r="N17" s="106">
        <f t="shared" si="3"/>
        <v>0</v>
      </c>
      <c r="O17" s="106">
        <f t="shared" si="4"/>
        <v>0</v>
      </c>
      <c r="P17" s="106">
        <f t="shared" si="5"/>
        <v>0</v>
      </c>
    </row>
    <row r="18" spans="14:16" ht="13.5">
      <c r="N18" s="8"/>
      <c r="O18" s="8"/>
      <c r="P18" s="8"/>
    </row>
    <row r="19" ht="13.5">
      <c r="J19" s="64"/>
    </row>
    <row r="20" spans="6:10" ht="13.5">
      <c r="F20" s="30"/>
      <c r="J20" s="65"/>
    </row>
    <row r="23" ht="13.5">
      <c r="G23" s="64"/>
    </row>
    <row r="24" ht="13.5">
      <c r="G24" s="64"/>
    </row>
    <row r="25" ht="13.5">
      <c r="G25" s="64"/>
    </row>
    <row r="26" ht="13.5">
      <c r="G26" s="64"/>
    </row>
    <row r="27" ht="13.5">
      <c r="G27" s="64"/>
    </row>
    <row r="28" ht="13.5">
      <c r="G28" s="64"/>
    </row>
    <row r="29" ht="13.5">
      <c r="G29" s="64"/>
    </row>
    <row r="30" ht="13.5">
      <c r="G30" s="64"/>
    </row>
    <row r="31" ht="13.5">
      <c r="G31" s="64"/>
    </row>
  </sheetData>
  <sheetProtection/>
  <mergeCells count="16">
    <mergeCell ref="A2:P2"/>
    <mergeCell ref="A3:P3"/>
    <mergeCell ref="G4:G5"/>
    <mergeCell ref="H4:H5"/>
    <mergeCell ref="I4:I5"/>
    <mergeCell ref="J4:J5"/>
    <mergeCell ref="K4:K5"/>
    <mergeCell ref="L4:L5"/>
    <mergeCell ref="O4:O5"/>
    <mergeCell ref="P4:P5"/>
    <mergeCell ref="B4:B5"/>
    <mergeCell ref="C4:D5"/>
    <mergeCell ref="M4:M5"/>
    <mergeCell ref="N4:N5"/>
    <mergeCell ref="E4:E5"/>
    <mergeCell ref="F4:F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P24"/>
  <sheetViews>
    <sheetView workbookViewId="0" topLeftCell="A1">
      <selection activeCell="H24" sqref="H24"/>
    </sheetView>
  </sheetViews>
  <sheetFormatPr defaultColWidth="11.421875" defaultRowHeight="15"/>
  <cols>
    <col min="1" max="1" width="3.00390625" style="0" bestFit="1" customWidth="1"/>
    <col min="2" max="2" width="9.8515625" style="0" bestFit="1" customWidth="1"/>
    <col min="3" max="3" width="13.140625" style="0" bestFit="1" customWidth="1"/>
    <col min="4" max="4" width="10.7109375" style="0" bestFit="1" customWidth="1"/>
    <col min="5" max="5" width="8.140625" style="0" bestFit="1" customWidth="1"/>
    <col min="6" max="6" width="8.28125" style="0" bestFit="1" customWidth="1"/>
    <col min="7" max="7" width="11.140625" style="0" bestFit="1" customWidth="1"/>
    <col min="8" max="8" width="8.140625" style="0" bestFit="1" customWidth="1"/>
    <col min="9" max="9" width="8.28125" style="0" bestFit="1" customWidth="1"/>
    <col min="10" max="10" width="12.00390625" style="0" bestFit="1" customWidth="1"/>
    <col min="11" max="11" width="8.140625" style="0" bestFit="1" customWidth="1"/>
    <col min="12" max="12" width="8.28125" style="0" bestFit="1" customWidth="1"/>
    <col min="13" max="13" width="12.00390625" style="0" bestFit="1" customWidth="1"/>
    <col min="14" max="16" width="12.00390625" style="0" customWidth="1"/>
    <col min="17" max="17" width="14.28125" style="0" bestFit="1" customWidth="1"/>
    <col min="18" max="18" width="13.140625" style="0" bestFit="1" customWidth="1"/>
  </cols>
  <sheetData>
    <row r="2" spans="1:16" ht="24.75">
      <c r="A2" s="227" t="s">
        <v>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24.75">
      <c r="A3" s="227" t="s">
        <v>90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45" customFormat="1" ht="17.25" customHeight="1">
      <c r="A4" s="163"/>
      <c r="B4" s="251" t="s">
        <v>16</v>
      </c>
      <c r="C4" s="251" t="s">
        <v>17</v>
      </c>
      <c r="D4" s="251"/>
      <c r="E4" s="249" t="s">
        <v>34</v>
      </c>
      <c r="F4" s="249" t="s">
        <v>35</v>
      </c>
      <c r="G4" s="249" t="s">
        <v>36</v>
      </c>
      <c r="H4" s="249" t="s">
        <v>34</v>
      </c>
      <c r="I4" s="249" t="s">
        <v>35</v>
      </c>
      <c r="J4" s="249" t="s">
        <v>37</v>
      </c>
      <c r="K4" s="249" t="s">
        <v>34</v>
      </c>
      <c r="L4" s="249" t="s">
        <v>35</v>
      </c>
      <c r="M4" s="249" t="s">
        <v>38</v>
      </c>
      <c r="N4" s="250" t="s">
        <v>39</v>
      </c>
      <c r="O4" s="250" t="s">
        <v>40</v>
      </c>
      <c r="P4" s="250" t="s">
        <v>41</v>
      </c>
    </row>
    <row r="5" spans="1:16" s="45" customFormat="1" ht="13.5">
      <c r="A5" s="163"/>
      <c r="B5" s="251"/>
      <c r="C5" s="251"/>
      <c r="D5" s="251"/>
      <c r="E5" s="249"/>
      <c r="F5" s="249"/>
      <c r="G5" s="249"/>
      <c r="H5" s="249"/>
      <c r="I5" s="249"/>
      <c r="J5" s="249"/>
      <c r="K5" s="249"/>
      <c r="L5" s="249"/>
      <c r="M5" s="249"/>
      <c r="N5" s="250"/>
      <c r="O5" s="250"/>
      <c r="P5" s="250"/>
    </row>
    <row r="6" spans="1:16" s="45" customFormat="1" ht="13.5">
      <c r="A6" s="156"/>
      <c r="B6" s="164">
        <f>AUTOS!B6</f>
        <v>3</v>
      </c>
      <c r="C6" s="165" t="str">
        <f>OPEN!C7</f>
        <v>Amato</v>
      </c>
      <c r="D6" s="165" t="str">
        <f>OPEN!D7</f>
        <v>Benjamin</v>
      </c>
      <c r="E6" s="162">
        <v>0.4388888888888889</v>
      </c>
      <c r="F6" s="162">
        <v>0.44210648148148146</v>
      </c>
      <c r="G6" s="166">
        <f aca="true" t="shared" si="0" ref="G6:G11">+F6-E6</f>
        <v>0.0032175925925925775</v>
      </c>
      <c r="H6" s="162">
        <v>0.49722222222222223</v>
      </c>
      <c r="I6" s="162">
        <v>0.5004166666666666</v>
      </c>
      <c r="J6" s="166">
        <f>+I6-H6</f>
        <v>0.0031944444444443887</v>
      </c>
      <c r="K6" s="166">
        <v>0.5597222222222222</v>
      </c>
      <c r="L6" s="166">
        <v>0.562951388888889</v>
      </c>
      <c r="M6" s="166">
        <f>L6-K6</f>
        <v>0.0032291666666667274</v>
      </c>
      <c r="N6" s="162">
        <f>IF(AND(AND(G6&lt;=J6,G6&lt;=M6),J6&lt;=M6),G6+J6,IF(AND(AND(G6&lt;=J6,G6&lt;=M6),M6&lt;=J6),G6+M6,IF(AND(AND(J6&lt;=G6,J6&lt;=M6),G6&lt;=M6),J6+G6,IF(AND(AND(J6&lt;=G6,J6&lt;=M6),M6&lt;=G6),J6+M6,IF(AND(AND(M6&lt;=G6,M6&lt;=J6),G6&lt;=J6),M6+G6,M6+J6)))))</f>
        <v>0.006412037037036966</v>
      </c>
      <c r="O6" s="156"/>
      <c r="P6" s="156"/>
    </row>
    <row r="7" spans="1:16" s="45" customFormat="1" ht="13.5">
      <c r="A7" s="167">
        <v>1</v>
      </c>
      <c r="B7" s="158">
        <f>AUTOS!B16</f>
        <v>0</v>
      </c>
      <c r="C7" s="159" t="str">
        <f>OPEN!C8</f>
        <v>Rodriguez </v>
      </c>
      <c r="D7" s="159" t="str">
        <f>OPEN!D8</f>
        <v>Marco</v>
      </c>
      <c r="E7" s="160">
        <v>0.4388888888888889</v>
      </c>
      <c r="F7" s="160">
        <v>0.44230324074074073</v>
      </c>
      <c r="G7" s="161">
        <f t="shared" si="0"/>
        <v>0.003414351851851849</v>
      </c>
      <c r="H7" s="160">
        <v>0.49722222222222223</v>
      </c>
      <c r="I7" s="160">
        <v>0.500613425925926</v>
      </c>
      <c r="J7" s="161">
        <f>+I7-H7</f>
        <v>0.0033912037037037157</v>
      </c>
      <c r="K7" s="161">
        <v>0.5597222222222222</v>
      </c>
      <c r="L7" s="161">
        <v>0.562951388888889</v>
      </c>
      <c r="M7" s="161">
        <f>L7-K7</f>
        <v>0.0032291666666667274</v>
      </c>
      <c r="N7" s="162">
        <f>IF(AND(AND(G7&lt;=J7,G7&lt;=M7),J7&lt;=M7),G7+J7,IF(AND(AND(G7&lt;=J7,G7&lt;=M7),M7&lt;=J7),G7+M7,IF(AND(AND(J7&lt;=G7,J7&lt;=M7),G7&lt;=M7),J7+G7,IF(AND(AND(J7&lt;=G7,J7&lt;=M7),M7&lt;=G7),J7+M7,IF(AND(AND(M7&lt;=G7,M7&lt;=J7),G7&lt;=J7),M7+G7,M7+J7)))))</f>
        <v>0.006620370370370443</v>
      </c>
      <c r="O7" s="160">
        <f>N7-N6</f>
        <v>0.00020833333333347692</v>
      </c>
      <c r="P7" s="160">
        <f>N7-$N$6</f>
        <v>0.00020833333333347692</v>
      </c>
    </row>
    <row r="8" spans="1:16" s="45" customFormat="1" ht="13.5">
      <c r="A8" s="157">
        <v>2</v>
      </c>
      <c r="B8" s="168">
        <f>AUTOS!B7</f>
        <v>1</v>
      </c>
      <c r="C8" s="169" t="str">
        <f>OPEN!C9</f>
        <v>PETERS</v>
      </c>
      <c r="D8" s="169" t="str">
        <f>OPEN!D9</f>
        <v>CEDRIC</v>
      </c>
      <c r="E8" s="160">
        <v>0.43402777777777773</v>
      </c>
      <c r="F8" s="160">
        <v>0.4376273148148148</v>
      </c>
      <c r="G8" s="161">
        <f t="shared" si="0"/>
        <v>0.0035995370370370816</v>
      </c>
      <c r="H8" s="160">
        <v>0.4923611111111111</v>
      </c>
      <c r="I8" s="160">
        <v>0.4958912037037037</v>
      </c>
      <c r="J8" s="161">
        <f>+I8-H8</f>
        <v>0.0035300925925926263</v>
      </c>
      <c r="K8" s="161">
        <v>0.5548611111111111</v>
      </c>
      <c r="L8" s="161">
        <v>0.5583449074074074</v>
      </c>
      <c r="M8" s="161">
        <f>L8-K8</f>
        <v>0.0034837962962962488</v>
      </c>
      <c r="N8" s="160">
        <f>IF(AND(AND(G8&lt;=J8,G8&lt;=M8),J8&lt;=M8),G8+J8,IF(AND(AND(G8&lt;=J8,G8&lt;=M8),M8&lt;=J8),G8+M8,IF(AND(AND(J8&lt;=G8,J8&lt;=M8),G8&lt;=M8),J8+G8,IF(AND(AND(J8&lt;=G8,J8&lt;=M8),M8&lt;=G8),J8+M8,IF(AND(AND(M8&lt;=G8,M8&lt;=J8),G8&lt;=J8),M8+G8,M8+J8)))))</f>
        <v>0.007013888888888875</v>
      </c>
      <c r="O8" s="160">
        <f>N8-N7</f>
        <v>0.000393518518518432</v>
      </c>
      <c r="P8" s="160">
        <f>N8-$N$6</f>
        <v>0.0006018518518519089</v>
      </c>
    </row>
    <row r="9" spans="1:16" s="45" customFormat="1" ht="13.5">
      <c r="A9" s="167">
        <v>3</v>
      </c>
      <c r="B9" s="158">
        <f>AUTOS!B13</f>
        <v>0</v>
      </c>
      <c r="C9" s="159" t="str">
        <f>OPEN!C6</f>
        <v>Anest</v>
      </c>
      <c r="D9" s="159" t="str">
        <f>OPEN!D6</f>
        <v>Aurélie</v>
      </c>
      <c r="E9" s="160">
        <v>0.43402777777777773</v>
      </c>
      <c r="F9" s="160">
        <v>0.4380671296296296</v>
      </c>
      <c r="G9" s="161">
        <f t="shared" si="0"/>
        <v>0.004039351851851891</v>
      </c>
      <c r="H9" s="160">
        <v>0.4923611111111111</v>
      </c>
      <c r="I9" s="160">
        <v>0.4959375</v>
      </c>
      <c r="J9" s="161">
        <f>+I9-H9</f>
        <v>0.003576388888888893</v>
      </c>
      <c r="K9" s="161">
        <v>0.5548611111111111</v>
      </c>
      <c r="L9" s="161">
        <v>0.5583333333333333</v>
      </c>
      <c r="M9" s="161">
        <f>L9-K9</f>
        <v>0.00347222222222221</v>
      </c>
      <c r="N9" s="160">
        <f>IF(AND(AND(G9&lt;=J9,G9&lt;=M9),J9&lt;=M9),G9+J9,IF(AND(AND(G9&lt;=J9,G9&lt;=M9),M9&lt;=J9),G9+M9,IF(AND(AND(J9&lt;=G9,J9&lt;=M9),G9&lt;=M9),J9+G9,IF(AND(AND(J9&lt;=G9,J9&lt;=M9),M9&lt;=G9),J9+M9,IF(AND(AND(M9&lt;=G9,M9&lt;=J9),G9&lt;=J9),M9+G9,M9+J9)))))</f>
        <v>0.007048611111111103</v>
      </c>
      <c r="O9" s="160">
        <f>N9-N8</f>
        <v>3.472222222222765E-05</v>
      </c>
      <c r="P9" s="160">
        <f>N9-$N$6</f>
        <v>0.0006365740740741366</v>
      </c>
    </row>
    <row r="10" spans="1:16" s="45" customFormat="1" ht="13.5">
      <c r="A10" s="157">
        <v>4</v>
      </c>
      <c r="B10" s="168">
        <f>AUTOS!B8</f>
        <v>77</v>
      </c>
      <c r="C10" s="169" t="str">
        <f>OPEN!C10</f>
        <v>TSEKOURAS</v>
      </c>
      <c r="D10" s="169" t="str">
        <f>OPEN!D10</f>
        <v>PASCAL</v>
      </c>
      <c r="E10" s="160">
        <v>0.44375</v>
      </c>
      <c r="F10" s="160">
        <v>0.4477199074074074</v>
      </c>
      <c r="G10" s="161">
        <f t="shared" si="0"/>
        <v>0.003969907407407436</v>
      </c>
      <c r="H10" s="160">
        <v>0.5027777777777778</v>
      </c>
      <c r="I10" s="160">
        <v>0.5067476851851852</v>
      </c>
      <c r="J10" s="161">
        <f>+I10-H10</f>
        <v>0.003969907407407436</v>
      </c>
      <c r="K10" s="161" t="s">
        <v>113</v>
      </c>
      <c r="L10" s="161"/>
      <c r="M10" s="161"/>
      <c r="N10" s="160"/>
      <c r="O10" s="160"/>
      <c r="P10" s="160"/>
    </row>
    <row r="11" spans="1:16" s="45" customFormat="1" ht="13.5">
      <c r="A11" s="167">
        <v>5</v>
      </c>
      <c r="B11" s="158">
        <f>AUTOS!B12</f>
        <v>0</v>
      </c>
      <c r="C11" s="159" t="str">
        <f>OPEN!C11</f>
        <v>LUIS FERREIRA</v>
      </c>
      <c r="D11" s="159"/>
      <c r="E11" s="160">
        <v>0.4284722222222222</v>
      </c>
      <c r="F11" s="160">
        <v>0.43247685185185186</v>
      </c>
      <c r="G11" s="161">
        <f t="shared" si="0"/>
        <v>0.0040046296296296635</v>
      </c>
      <c r="H11" s="160"/>
      <c r="I11" s="160"/>
      <c r="J11" s="161"/>
      <c r="K11" s="161"/>
      <c r="L11" s="161"/>
      <c r="M11" s="161"/>
      <c r="N11" s="160"/>
      <c r="O11" s="160"/>
      <c r="P11" s="160"/>
    </row>
    <row r="12" ht="13.5">
      <c r="J12" s="64"/>
    </row>
    <row r="13" spans="6:10" ht="13.5">
      <c r="F13" s="30"/>
      <c r="J13" s="65"/>
    </row>
    <row r="16" ht="13.5">
      <c r="G16" s="64"/>
    </row>
    <row r="17" ht="13.5">
      <c r="G17" s="64"/>
    </row>
    <row r="18" ht="13.5">
      <c r="G18" s="64"/>
    </row>
    <row r="19" ht="13.5">
      <c r="G19" s="64"/>
    </row>
    <row r="20" ht="13.5">
      <c r="G20" s="64"/>
    </row>
    <row r="21" ht="13.5">
      <c r="G21" s="64"/>
    </row>
    <row r="22" ht="13.5">
      <c r="G22" s="64"/>
    </row>
    <row r="23" ht="13.5">
      <c r="G23" s="64"/>
    </row>
    <row r="24" ht="13.5">
      <c r="G24" s="64"/>
    </row>
  </sheetData>
  <sheetProtection/>
  <mergeCells count="16">
    <mergeCell ref="B4:B5"/>
    <mergeCell ref="C4:D5"/>
    <mergeCell ref="M4:M5"/>
    <mergeCell ref="N4:N5"/>
    <mergeCell ref="E4:E5"/>
    <mergeCell ref="F4:F5"/>
    <mergeCell ref="A2:P2"/>
    <mergeCell ref="A3:P3"/>
    <mergeCell ref="G4:G5"/>
    <mergeCell ref="H4:H5"/>
    <mergeCell ref="I4:I5"/>
    <mergeCell ref="J4:J5"/>
    <mergeCell ref="K4:K5"/>
    <mergeCell ref="L4:L5"/>
    <mergeCell ref="O4:O5"/>
    <mergeCell ref="P4:P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P32"/>
  <sheetViews>
    <sheetView zoomScalePageLayoutView="0" workbookViewId="0" topLeftCell="A1">
      <selection activeCell="H26" sqref="H26"/>
    </sheetView>
  </sheetViews>
  <sheetFormatPr defaultColWidth="11.421875" defaultRowHeight="15"/>
  <cols>
    <col min="1" max="1" width="3.00390625" style="0" bestFit="1" customWidth="1"/>
    <col min="2" max="2" width="9.8515625" style="0" bestFit="1" customWidth="1"/>
    <col min="5" max="5" width="8.140625" style="0" bestFit="1" customWidth="1"/>
    <col min="6" max="6" width="8.28125" style="0" bestFit="1" customWidth="1"/>
    <col min="7" max="7" width="11.140625" style="0" bestFit="1" customWidth="1"/>
    <col min="8" max="8" width="8.140625" style="0" bestFit="1" customWidth="1"/>
    <col min="9" max="9" width="8.28125" style="0" bestFit="1" customWidth="1"/>
    <col min="10" max="10" width="12.00390625" style="0" bestFit="1" customWidth="1"/>
    <col min="11" max="11" width="8.140625" style="0" bestFit="1" customWidth="1"/>
    <col min="12" max="12" width="8.28125" style="0" bestFit="1" customWidth="1"/>
    <col min="13" max="13" width="12.00390625" style="0" bestFit="1" customWidth="1"/>
    <col min="14" max="16" width="12.00390625" style="0" customWidth="1"/>
    <col min="17" max="17" width="15.7109375" style="0" bestFit="1" customWidth="1"/>
    <col min="18" max="18" width="13.00390625" style="0" bestFit="1" customWidth="1"/>
  </cols>
  <sheetData>
    <row r="2" spans="1:16" ht="24.75">
      <c r="A2" s="227" t="s">
        <v>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25.5" thickBot="1">
      <c r="A3" s="227" t="s">
        <v>30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7.25" customHeight="1">
      <c r="A4" s="1"/>
      <c r="B4" s="202" t="s">
        <v>16</v>
      </c>
      <c r="C4" s="204" t="s">
        <v>17</v>
      </c>
      <c r="D4" s="237"/>
      <c r="E4" s="230" t="s">
        <v>34</v>
      </c>
      <c r="F4" s="232" t="s">
        <v>35</v>
      </c>
      <c r="G4" s="228" t="s">
        <v>36</v>
      </c>
      <c r="H4" s="230" t="s">
        <v>34</v>
      </c>
      <c r="I4" s="232" t="s">
        <v>35</v>
      </c>
      <c r="J4" s="228" t="s">
        <v>37</v>
      </c>
      <c r="K4" s="230" t="s">
        <v>34</v>
      </c>
      <c r="L4" s="232" t="s">
        <v>35</v>
      </c>
      <c r="M4" s="228" t="s">
        <v>38</v>
      </c>
      <c r="N4" s="234" t="s">
        <v>39</v>
      </c>
      <c r="O4" s="234" t="s">
        <v>40</v>
      </c>
      <c r="P4" s="234" t="s">
        <v>41</v>
      </c>
    </row>
    <row r="5" spans="1:16" ht="15" thickBot="1">
      <c r="A5" s="1"/>
      <c r="B5" s="203"/>
      <c r="C5" s="238"/>
      <c r="D5" s="239"/>
      <c r="E5" s="231"/>
      <c r="F5" s="233"/>
      <c r="G5" s="229"/>
      <c r="H5" s="231"/>
      <c r="I5" s="233"/>
      <c r="J5" s="229"/>
      <c r="K5" s="231"/>
      <c r="L5" s="233"/>
      <c r="M5" s="229"/>
      <c r="N5" s="236"/>
      <c r="O5" s="235"/>
      <c r="P5" s="236"/>
    </row>
    <row r="6" spans="1:16" s="45" customFormat="1" ht="13.5">
      <c r="A6" s="39">
        <v>1</v>
      </c>
      <c r="B6" s="54">
        <f>MOTOS!B13</f>
        <v>28</v>
      </c>
      <c r="C6" s="36" t="str">
        <f>MOTOS!C13</f>
        <v>Minesi</v>
      </c>
      <c r="D6" s="55" t="str">
        <f>MOTOS!D13</f>
        <v>Thomas</v>
      </c>
      <c r="E6" s="56"/>
      <c r="F6" s="32"/>
      <c r="G6" s="126">
        <f aca="true" t="shared" si="0" ref="G6:G17">+F6-E6</f>
        <v>0</v>
      </c>
      <c r="H6" s="131"/>
      <c r="I6" s="132"/>
      <c r="J6" s="126">
        <f>+I6-H6</f>
        <v>0</v>
      </c>
      <c r="K6" s="131"/>
      <c r="L6" s="132"/>
      <c r="M6" s="126">
        <f aca="true" t="shared" si="1" ref="M6:M17">+L6-K6</f>
        <v>0</v>
      </c>
      <c r="N6" s="142">
        <f aca="true" t="shared" si="2" ref="N6:N17">IF(AND(AND(G6&lt;=J6,G6&lt;=M6),J6&lt;=M6),G6+J6,IF(AND(AND(G6&lt;=J6,G6&lt;=M6),M6&lt;=J6),G6+M6,IF(AND(AND(J6&lt;=G6,J6&lt;=M6),G6&lt;=M6),J6+G6,IF(AND(AND(J6&lt;=G6,J6&lt;=M6),M6&lt;=G6),J6+M6,IF(AND(AND(M6&lt;=G6,M6&lt;=J6),G6&lt;=J6),M6+G6,M6+J6)))))</f>
        <v>0</v>
      </c>
      <c r="O6" s="117"/>
      <c r="P6" s="118"/>
    </row>
    <row r="7" spans="1:16" s="45" customFormat="1" ht="13.5">
      <c r="A7" s="69">
        <v>2</v>
      </c>
      <c r="B7" s="107">
        <f>MOTOS!B10</f>
        <v>24</v>
      </c>
      <c r="C7" s="108" t="str">
        <f>MOTOS!C10</f>
        <v>Houthoofd</v>
      </c>
      <c r="D7" s="109" t="str">
        <f>MOTOS!D10</f>
        <v>Marc</v>
      </c>
      <c r="E7" s="93"/>
      <c r="F7" s="94"/>
      <c r="G7" s="127">
        <f t="shared" si="0"/>
        <v>0</v>
      </c>
      <c r="H7" s="133"/>
      <c r="I7" s="134"/>
      <c r="J7" s="127">
        <f>+I7-H7</f>
        <v>0</v>
      </c>
      <c r="K7" s="133"/>
      <c r="L7" s="134"/>
      <c r="M7" s="127">
        <f t="shared" si="1"/>
        <v>0</v>
      </c>
      <c r="N7" s="143">
        <f t="shared" si="2"/>
        <v>0</v>
      </c>
      <c r="O7" s="119">
        <f aca="true" t="shared" si="3" ref="O7:O17">N7-N6</f>
        <v>0</v>
      </c>
      <c r="P7" s="120">
        <f>+N7-$N$6</f>
        <v>0</v>
      </c>
    </row>
    <row r="8" spans="1:16" s="45" customFormat="1" ht="13.5">
      <c r="A8" s="39">
        <v>3</v>
      </c>
      <c r="B8" s="58">
        <f>MOTOS!B6</f>
        <v>7</v>
      </c>
      <c r="C8" s="12" t="str">
        <f>MOTOS!C6</f>
        <v>Van Hautte</v>
      </c>
      <c r="D8" s="46" t="str">
        <f>MOTOS!D6</f>
        <v>Gaëtan</v>
      </c>
      <c r="E8" s="31"/>
      <c r="F8" s="32"/>
      <c r="G8" s="128">
        <f t="shared" si="0"/>
        <v>0</v>
      </c>
      <c r="H8" s="131"/>
      <c r="I8" s="132"/>
      <c r="J8" s="128">
        <v>0.001597222222222222</v>
      </c>
      <c r="K8" s="131"/>
      <c r="L8" s="132"/>
      <c r="M8" s="128">
        <f t="shared" si="1"/>
        <v>0</v>
      </c>
      <c r="N8" s="144">
        <f t="shared" si="2"/>
        <v>0</v>
      </c>
      <c r="O8" s="121">
        <f t="shared" si="3"/>
        <v>0</v>
      </c>
      <c r="P8" s="122">
        <f>N8-N6</f>
        <v>0</v>
      </c>
    </row>
    <row r="9" spans="1:16" s="45" customFormat="1" ht="13.5">
      <c r="A9" s="69">
        <v>4</v>
      </c>
      <c r="B9" s="110">
        <f>MOTOS!B12</f>
        <v>8</v>
      </c>
      <c r="C9" s="108" t="str">
        <f>MOTOS!C12</f>
        <v>Miclotte</v>
      </c>
      <c r="D9" s="74" t="str">
        <f>MOTOS!D12</f>
        <v>Philippe</v>
      </c>
      <c r="E9" s="93"/>
      <c r="F9" s="94"/>
      <c r="G9" s="127">
        <f t="shared" si="0"/>
        <v>0</v>
      </c>
      <c r="H9" s="133"/>
      <c r="I9" s="134"/>
      <c r="J9" s="127">
        <f aca="true" t="shared" si="4" ref="J9:J17">+I9-H9</f>
        <v>0</v>
      </c>
      <c r="K9" s="133"/>
      <c r="L9" s="134"/>
      <c r="M9" s="127">
        <f t="shared" si="1"/>
        <v>0</v>
      </c>
      <c r="N9" s="143">
        <f t="shared" si="2"/>
        <v>0</v>
      </c>
      <c r="O9" s="119">
        <f t="shared" si="3"/>
        <v>0</v>
      </c>
      <c r="P9" s="120">
        <f>N9-N6</f>
        <v>0</v>
      </c>
    </row>
    <row r="10" spans="1:16" s="45" customFormat="1" ht="13.5">
      <c r="A10" s="39">
        <v>5</v>
      </c>
      <c r="B10" s="58">
        <f>MOTOS!B8</f>
        <v>12</v>
      </c>
      <c r="C10" s="12" t="str">
        <f>MOTOS!C8</f>
        <v>Merle</v>
      </c>
      <c r="D10" s="46" t="str">
        <f>MOTOS!D8</f>
        <v>Corentin</v>
      </c>
      <c r="E10" s="35"/>
      <c r="F10" s="34"/>
      <c r="G10" s="129">
        <f t="shared" si="0"/>
        <v>0</v>
      </c>
      <c r="H10" s="135"/>
      <c r="I10" s="136"/>
      <c r="J10" s="129">
        <f t="shared" si="4"/>
        <v>0</v>
      </c>
      <c r="K10" s="135"/>
      <c r="L10" s="136"/>
      <c r="M10" s="129">
        <f t="shared" si="1"/>
        <v>0</v>
      </c>
      <c r="N10" s="145">
        <f t="shared" si="2"/>
        <v>0</v>
      </c>
      <c r="O10" s="121">
        <f t="shared" si="3"/>
        <v>0</v>
      </c>
      <c r="P10" s="122">
        <f>N10-N6</f>
        <v>0</v>
      </c>
    </row>
    <row r="11" spans="1:16" s="45" customFormat="1" ht="13.5">
      <c r="A11" s="69">
        <v>6</v>
      </c>
      <c r="B11" s="111">
        <f>MOTOS!B7</f>
        <v>54</v>
      </c>
      <c r="C11" s="108" t="str">
        <f>MOTOS!C7</f>
        <v>Argazzi</v>
      </c>
      <c r="D11" s="74" t="str">
        <f>MOTOS!D7</f>
        <v>Edos</v>
      </c>
      <c r="E11" s="93"/>
      <c r="F11" s="94"/>
      <c r="G11" s="127">
        <f t="shared" si="0"/>
        <v>0</v>
      </c>
      <c r="H11" s="133"/>
      <c r="I11" s="134"/>
      <c r="J11" s="127">
        <f t="shared" si="4"/>
        <v>0</v>
      </c>
      <c r="K11" s="133"/>
      <c r="L11" s="134"/>
      <c r="M11" s="127">
        <f t="shared" si="1"/>
        <v>0</v>
      </c>
      <c r="N11" s="146">
        <f t="shared" si="2"/>
        <v>0</v>
      </c>
      <c r="O11" s="119">
        <f t="shared" si="3"/>
        <v>0</v>
      </c>
      <c r="P11" s="120">
        <f>N11-N6</f>
        <v>0</v>
      </c>
    </row>
    <row r="12" spans="1:16" s="45" customFormat="1" ht="13.5">
      <c r="A12" s="39">
        <v>7</v>
      </c>
      <c r="B12" s="59">
        <f>MOTOS!B15</f>
        <v>66</v>
      </c>
      <c r="C12" s="12" t="str">
        <f>MOTOS!C15</f>
        <v>Koultoumi</v>
      </c>
      <c r="D12" s="46" t="str">
        <f>MOTOS!D15</f>
        <v>Daniel</v>
      </c>
      <c r="E12" s="50"/>
      <c r="F12" s="32"/>
      <c r="G12" s="130">
        <f t="shared" si="0"/>
        <v>0</v>
      </c>
      <c r="H12" s="137"/>
      <c r="I12" s="132"/>
      <c r="J12" s="130">
        <f t="shared" si="4"/>
        <v>0</v>
      </c>
      <c r="K12" s="137"/>
      <c r="L12" s="132"/>
      <c r="M12" s="130">
        <f t="shared" si="1"/>
        <v>0</v>
      </c>
      <c r="N12" s="147">
        <f t="shared" si="2"/>
        <v>0</v>
      </c>
      <c r="O12" s="121">
        <f t="shared" si="3"/>
        <v>0</v>
      </c>
      <c r="P12" s="122">
        <f>N12-N6</f>
        <v>0</v>
      </c>
    </row>
    <row r="13" spans="1:16" s="45" customFormat="1" ht="13.5">
      <c r="A13" s="69">
        <v>8</v>
      </c>
      <c r="B13" s="111">
        <f>MOTOS!B9</f>
        <v>55</v>
      </c>
      <c r="C13" s="108" t="str">
        <f>MOTOS!C9</f>
        <v>Bailly</v>
      </c>
      <c r="D13" s="74" t="str">
        <f>MOTOS!D9</f>
        <v>Yannick</v>
      </c>
      <c r="E13" s="99"/>
      <c r="F13" s="94"/>
      <c r="G13" s="127">
        <f t="shared" si="0"/>
        <v>0</v>
      </c>
      <c r="H13" s="138"/>
      <c r="I13" s="134"/>
      <c r="J13" s="127">
        <f t="shared" si="4"/>
        <v>0</v>
      </c>
      <c r="K13" s="138"/>
      <c r="L13" s="134"/>
      <c r="M13" s="127">
        <f t="shared" si="1"/>
        <v>0</v>
      </c>
      <c r="N13" s="148">
        <f t="shared" si="2"/>
        <v>0</v>
      </c>
      <c r="O13" s="119">
        <f t="shared" si="3"/>
        <v>0</v>
      </c>
      <c r="P13" s="120">
        <f>N13-N6</f>
        <v>0</v>
      </c>
    </row>
    <row r="14" spans="1:16" s="45" customFormat="1" ht="13.5">
      <c r="A14" s="39">
        <v>9</v>
      </c>
      <c r="B14" s="59">
        <f>MOTOS!B11</f>
        <v>33</v>
      </c>
      <c r="C14" s="12" t="str">
        <f>MOTOS!C11</f>
        <v>Peros</v>
      </c>
      <c r="D14" s="46" t="str">
        <f>MOTOS!D11</f>
        <v>Jo</v>
      </c>
      <c r="E14" s="53"/>
      <c r="F14" s="34"/>
      <c r="G14" s="129">
        <f t="shared" si="0"/>
        <v>0</v>
      </c>
      <c r="H14" s="139"/>
      <c r="I14" s="136"/>
      <c r="J14" s="129">
        <f t="shared" si="4"/>
        <v>0</v>
      </c>
      <c r="K14" s="139"/>
      <c r="L14" s="136"/>
      <c r="M14" s="129">
        <f t="shared" si="1"/>
        <v>0</v>
      </c>
      <c r="N14" s="145">
        <f t="shared" si="2"/>
        <v>0</v>
      </c>
      <c r="O14" s="121">
        <f t="shared" si="3"/>
        <v>0</v>
      </c>
      <c r="P14" s="122">
        <f>N14-N6</f>
        <v>0</v>
      </c>
    </row>
    <row r="15" spans="1:16" s="45" customFormat="1" ht="13.5">
      <c r="A15" s="69">
        <v>11</v>
      </c>
      <c r="B15" s="107">
        <f>MOTOS!B21</f>
        <v>0</v>
      </c>
      <c r="C15" s="108">
        <f>MOTOS!C21</f>
        <v>0</v>
      </c>
      <c r="D15" s="74">
        <f>MOTOS!D21</f>
        <v>0</v>
      </c>
      <c r="E15" s="100"/>
      <c r="F15" s="112"/>
      <c r="G15" s="127">
        <f t="shared" si="0"/>
        <v>0</v>
      </c>
      <c r="H15" s="140"/>
      <c r="I15" s="149"/>
      <c r="J15" s="127">
        <f t="shared" si="4"/>
        <v>0</v>
      </c>
      <c r="K15" s="140"/>
      <c r="L15" s="149"/>
      <c r="M15" s="127">
        <f t="shared" si="1"/>
        <v>0</v>
      </c>
      <c r="N15" s="148">
        <f t="shared" si="2"/>
        <v>0</v>
      </c>
      <c r="O15" s="119">
        <f t="shared" si="3"/>
        <v>0</v>
      </c>
      <c r="P15" s="120">
        <f>N15-N6</f>
        <v>0</v>
      </c>
    </row>
    <row r="16" spans="1:16" s="45" customFormat="1" ht="13.5">
      <c r="A16" s="39">
        <v>12</v>
      </c>
      <c r="B16" s="57">
        <f>MOTOS!B14</f>
        <v>333</v>
      </c>
      <c r="C16" s="12" t="str">
        <f>MOTOS!C14</f>
        <v>Shapiev</v>
      </c>
      <c r="D16" s="46" t="str">
        <f>MOTOS!D14</f>
        <v>Mike</v>
      </c>
      <c r="E16" s="52"/>
      <c r="F16" s="34"/>
      <c r="G16" s="129">
        <f t="shared" si="0"/>
        <v>0</v>
      </c>
      <c r="H16" s="150"/>
      <c r="I16" s="136"/>
      <c r="J16" s="129">
        <f t="shared" si="4"/>
        <v>0</v>
      </c>
      <c r="K16" s="150"/>
      <c r="L16" s="136"/>
      <c r="M16" s="129">
        <f t="shared" si="1"/>
        <v>0</v>
      </c>
      <c r="N16" s="145">
        <f t="shared" si="2"/>
        <v>0</v>
      </c>
      <c r="O16" s="121">
        <f t="shared" si="3"/>
        <v>0</v>
      </c>
      <c r="P16" s="122">
        <f>N16-N6</f>
        <v>0</v>
      </c>
    </row>
    <row r="17" spans="1:16" s="45" customFormat="1" ht="15" thickBot="1">
      <c r="A17" s="69">
        <v>13</v>
      </c>
      <c r="B17" s="113">
        <f>MOTOS!B22</f>
        <v>0</v>
      </c>
      <c r="C17" s="114">
        <f>MOTOS!C22</f>
        <v>0</v>
      </c>
      <c r="D17" s="85">
        <f>MOTOS!D22</f>
        <v>0</v>
      </c>
      <c r="E17" s="115"/>
      <c r="F17" s="116"/>
      <c r="G17" s="151">
        <f t="shared" si="0"/>
        <v>0</v>
      </c>
      <c r="H17" s="152"/>
      <c r="I17" s="153"/>
      <c r="J17" s="151">
        <f t="shared" si="4"/>
        <v>0</v>
      </c>
      <c r="K17" s="152"/>
      <c r="L17" s="153"/>
      <c r="M17" s="151">
        <f t="shared" si="1"/>
        <v>0</v>
      </c>
      <c r="N17" s="154">
        <f t="shared" si="2"/>
        <v>0</v>
      </c>
      <c r="O17" s="123">
        <f t="shared" si="3"/>
        <v>0</v>
      </c>
      <c r="P17" s="123">
        <f>N17-N6</f>
        <v>0</v>
      </c>
    </row>
    <row r="18" spans="14:16" ht="13.5">
      <c r="N18" s="124"/>
      <c r="P18" s="124"/>
    </row>
    <row r="19" spans="4:10" ht="13.5">
      <c r="D19" s="8"/>
      <c r="J19" s="64"/>
    </row>
    <row r="20" spans="6:10" ht="14.25" customHeight="1">
      <c r="F20" s="30"/>
      <c r="I20" s="29"/>
      <c r="J20" s="65"/>
    </row>
    <row r="21" spans="8:9" ht="14.25" customHeight="1">
      <c r="H21" s="29"/>
      <c r="I21" s="29"/>
    </row>
    <row r="22" spans="8:9" ht="13.5">
      <c r="H22" s="29"/>
      <c r="I22" s="29"/>
    </row>
    <row r="23" spans="8:9" ht="13.5">
      <c r="H23" s="29"/>
      <c r="I23" s="29"/>
    </row>
    <row r="24" spans="8:9" ht="13.5">
      <c r="H24" s="29"/>
      <c r="I24" s="29"/>
    </row>
    <row r="25" spans="8:9" ht="13.5">
      <c r="H25" s="29"/>
      <c r="I25" s="29"/>
    </row>
    <row r="26" spans="8:9" ht="13.5">
      <c r="H26" s="29"/>
      <c r="I26" s="29"/>
    </row>
    <row r="27" spans="8:9" ht="13.5">
      <c r="H27" s="29"/>
      <c r="I27" s="29"/>
    </row>
    <row r="28" spans="8:9" ht="13.5">
      <c r="H28" s="29"/>
      <c r="I28" s="29"/>
    </row>
    <row r="29" spans="8:9" ht="13.5">
      <c r="H29" s="29"/>
      <c r="I29" s="29"/>
    </row>
    <row r="30" spans="8:9" ht="13.5">
      <c r="H30" s="29"/>
      <c r="I30" s="29"/>
    </row>
    <row r="31" spans="8:9" ht="13.5">
      <c r="H31" s="29"/>
      <c r="I31" s="29"/>
    </row>
    <row r="32" spans="8:9" ht="13.5">
      <c r="H32" s="29"/>
      <c r="I32" s="29"/>
    </row>
  </sheetData>
  <sheetProtection/>
  <mergeCells count="16">
    <mergeCell ref="P4:P5"/>
    <mergeCell ref="A2:P2"/>
    <mergeCell ref="A3:P3"/>
    <mergeCell ref="B4:B5"/>
    <mergeCell ref="C4:D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B25" sqref="B25"/>
    </sheetView>
  </sheetViews>
  <sheetFormatPr defaultColWidth="11.421875" defaultRowHeight="15"/>
  <cols>
    <col min="1" max="1" width="7.140625" style="0" customWidth="1"/>
    <col min="2" max="2" width="33.00390625" style="0" customWidth="1"/>
  </cols>
  <sheetData>
    <row r="1" spans="1:6" s="125" customFormat="1" ht="56.25" customHeight="1" thickBot="1">
      <c r="A1" s="256" t="s">
        <v>13</v>
      </c>
      <c r="B1" s="257"/>
      <c r="C1" s="257"/>
      <c r="D1" s="257"/>
      <c r="E1" s="257"/>
      <c r="F1" s="258"/>
    </row>
    <row r="2" ht="15" thickBot="1">
      <c r="A2" s="174" t="s">
        <v>12</v>
      </c>
    </row>
    <row r="3" spans="1:6" ht="13.5">
      <c r="A3" s="262" t="s">
        <v>119</v>
      </c>
      <c r="B3" s="263" t="s">
        <v>120</v>
      </c>
      <c r="C3" s="259" t="s">
        <v>121</v>
      </c>
      <c r="D3" s="259"/>
      <c r="E3" s="259"/>
      <c r="F3" s="260" t="s">
        <v>125</v>
      </c>
    </row>
    <row r="4" spans="1:6" ht="27.75">
      <c r="A4" s="252"/>
      <c r="B4" s="253"/>
      <c r="C4" s="179" t="s">
        <v>122</v>
      </c>
      <c r="D4" s="179" t="s">
        <v>124</v>
      </c>
      <c r="E4" s="179" t="s">
        <v>123</v>
      </c>
      <c r="F4" s="261"/>
    </row>
    <row r="5" spans="1:6" ht="13.5">
      <c r="A5" s="252" t="s">
        <v>9</v>
      </c>
      <c r="B5" s="253"/>
      <c r="C5" s="180">
        <f>SUM(C6:C12)</f>
        <v>83</v>
      </c>
      <c r="D5" s="180">
        <f>SUM(D6:D12)</f>
        <v>82</v>
      </c>
      <c r="E5" s="180">
        <f>SUM(E6:E12)</f>
        <v>81</v>
      </c>
      <c r="F5" s="182">
        <f>SUM(F6:F12)</f>
        <v>246</v>
      </c>
    </row>
    <row r="6" spans="1:6" ht="13.5">
      <c r="A6" s="183">
        <v>88</v>
      </c>
      <c r="B6" s="176" t="s">
        <v>126</v>
      </c>
      <c r="C6" s="177">
        <v>17</v>
      </c>
      <c r="D6" s="177">
        <v>17</v>
      </c>
      <c r="E6" s="177">
        <v>17</v>
      </c>
      <c r="F6" s="184">
        <f>SUM(C6:E6)</f>
        <v>51</v>
      </c>
    </row>
    <row r="7" spans="1:6" ht="13.5">
      <c r="A7" s="183">
        <v>24</v>
      </c>
      <c r="B7" s="176" t="s">
        <v>127</v>
      </c>
      <c r="C7" s="177">
        <v>15</v>
      </c>
      <c r="D7" s="177">
        <v>16</v>
      </c>
      <c r="E7" s="177">
        <v>15</v>
      </c>
      <c r="F7" s="184">
        <f aca="true" t="shared" si="0" ref="F7:F20">SUM(C7:E7)</f>
        <v>46</v>
      </c>
    </row>
    <row r="8" spans="1:6" ht="13.5">
      <c r="A8" s="183">
        <v>21</v>
      </c>
      <c r="B8" s="176" t="s">
        <v>128</v>
      </c>
      <c r="C8" s="177">
        <v>9</v>
      </c>
      <c r="D8" s="177">
        <v>9</v>
      </c>
      <c r="E8" s="177">
        <v>9</v>
      </c>
      <c r="F8" s="184">
        <f t="shared" si="0"/>
        <v>27</v>
      </c>
    </row>
    <row r="9" spans="1:6" ht="13.5">
      <c r="A9" s="183">
        <v>51</v>
      </c>
      <c r="B9" s="176" t="s">
        <v>129</v>
      </c>
      <c r="C9" s="177">
        <v>15</v>
      </c>
      <c r="D9" s="177">
        <v>15</v>
      </c>
      <c r="E9" s="177">
        <v>15</v>
      </c>
      <c r="F9" s="184">
        <f t="shared" si="0"/>
        <v>45</v>
      </c>
    </row>
    <row r="10" spans="1:6" ht="13.5">
      <c r="A10" s="183">
        <v>55</v>
      </c>
      <c r="B10" s="176" t="s">
        <v>0</v>
      </c>
      <c r="C10" s="177">
        <v>14</v>
      </c>
      <c r="D10" s="177">
        <v>14</v>
      </c>
      <c r="E10" s="177">
        <v>13</v>
      </c>
      <c r="F10" s="184">
        <f t="shared" si="0"/>
        <v>41</v>
      </c>
    </row>
    <row r="11" spans="1:6" ht="13.5">
      <c r="A11" s="183">
        <v>7</v>
      </c>
      <c r="B11" s="176" t="s">
        <v>1</v>
      </c>
      <c r="C11" s="177">
        <v>13</v>
      </c>
      <c r="D11" s="177">
        <v>0</v>
      </c>
      <c r="E11" s="177">
        <v>0</v>
      </c>
      <c r="F11" s="184">
        <f t="shared" si="0"/>
        <v>13</v>
      </c>
    </row>
    <row r="12" spans="1:6" ht="13.5">
      <c r="A12" s="183">
        <v>18</v>
      </c>
      <c r="B12" s="156" t="s">
        <v>8</v>
      </c>
      <c r="C12" s="177"/>
      <c r="D12" s="178">
        <v>11</v>
      </c>
      <c r="E12" s="178">
        <v>12</v>
      </c>
      <c r="F12" s="184">
        <f>SUM(C12:E12)</f>
        <v>23</v>
      </c>
    </row>
    <row r="13" spans="1:6" ht="13.5">
      <c r="A13" s="183"/>
      <c r="B13" s="176"/>
      <c r="C13" s="177"/>
      <c r="D13" s="177"/>
      <c r="E13" s="177"/>
      <c r="F13" s="184"/>
    </row>
    <row r="14" spans="1:6" ht="13.5">
      <c r="A14" s="254" t="s">
        <v>10</v>
      </c>
      <c r="B14" s="255"/>
      <c r="C14" s="181">
        <f>SUM(C15:C20)</f>
        <v>84</v>
      </c>
      <c r="D14" s="181">
        <f>SUM(D15:D20)</f>
        <v>84</v>
      </c>
      <c r="E14" s="181">
        <f>SUM(E15:E20)</f>
        <v>85</v>
      </c>
      <c r="F14" s="185">
        <f>SUM(F15:F20)</f>
        <v>253</v>
      </c>
    </row>
    <row r="15" spans="1:6" ht="13.5">
      <c r="A15" s="183">
        <v>28</v>
      </c>
      <c r="B15" s="176" t="s">
        <v>2</v>
      </c>
      <c r="C15" s="177">
        <v>17</v>
      </c>
      <c r="D15" s="177">
        <v>17</v>
      </c>
      <c r="E15" s="177">
        <v>16</v>
      </c>
      <c r="F15" s="184">
        <f t="shared" si="0"/>
        <v>50</v>
      </c>
    </row>
    <row r="16" spans="1:6" ht="13.5">
      <c r="A16" s="183">
        <v>12</v>
      </c>
      <c r="B16" s="176" t="s">
        <v>3</v>
      </c>
      <c r="C16" s="177">
        <v>17</v>
      </c>
      <c r="D16" s="177">
        <v>15</v>
      </c>
      <c r="E16" s="177">
        <v>16</v>
      </c>
      <c r="F16" s="184">
        <f t="shared" si="0"/>
        <v>48</v>
      </c>
    </row>
    <row r="17" spans="1:6" ht="13.5">
      <c r="A17" s="183">
        <v>1</v>
      </c>
      <c r="B17" s="176" t="s">
        <v>4</v>
      </c>
      <c r="C17" s="177">
        <v>14</v>
      </c>
      <c r="D17" s="177">
        <v>14</v>
      </c>
      <c r="E17" s="177">
        <v>14</v>
      </c>
      <c r="F17" s="184">
        <f t="shared" si="0"/>
        <v>42</v>
      </c>
    </row>
    <row r="18" spans="1:6" ht="13.5">
      <c r="A18" s="183">
        <v>17</v>
      </c>
      <c r="B18" s="176" t="s">
        <v>5</v>
      </c>
      <c r="C18" s="177">
        <v>11</v>
      </c>
      <c r="D18" s="177">
        <v>12</v>
      </c>
      <c r="E18" s="177">
        <v>12</v>
      </c>
      <c r="F18" s="184">
        <f t="shared" si="0"/>
        <v>35</v>
      </c>
    </row>
    <row r="19" spans="1:6" ht="13.5">
      <c r="A19" s="183">
        <v>22</v>
      </c>
      <c r="B19" s="176" t="s">
        <v>6</v>
      </c>
      <c r="C19" s="177">
        <v>10</v>
      </c>
      <c r="D19" s="177">
        <v>11</v>
      </c>
      <c r="E19" s="177">
        <v>11</v>
      </c>
      <c r="F19" s="184">
        <f t="shared" si="0"/>
        <v>32</v>
      </c>
    </row>
    <row r="20" spans="1:6" ht="15" thickBot="1">
      <c r="A20" s="186">
        <v>8</v>
      </c>
      <c r="B20" s="187" t="s">
        <v>7</v>
      </c>
      <c r="C20" s="188">
        <v>15</v>
      </c>
      <c r="D20" s="188">
        <v>15</v>
      </c>
      <c r="E20" s="188">
        <v>16</v>
      </c>
      <c r="F20" s="189">
        <f t="shared" si="0"/>
        <v>46</v>
      </c>
    </row>
    <row r="25" ht="13.5">
      <c r="B25" s="198"/>
    </row>
  </sheetData>
  <mergeCells count="7">
    <mergeCell ref="A5:B5"/>
    <mergeCell ref="A14:B14"/>
    <mergeCell ref="A1:F1"/>
    <mergeCell ref="C3:E3"/>
    <mergeCell ref="F3:F4"/>
    <mergeCell ref="A3:A4"/>
    <mergeCell ref="B3:B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 Amélie</dc:creator>
  <cp:keywords/>
  <dc:description/>
  <cp:lastModifiedBy>Page Web PW</cp:lastModifiedBy>
  <cp:lastPrinted>2013-09-29T18:18:38Z</cp:lastPrinted>
  <dcterms:created xsi:type="dcterms:W3CDTF">2013-02-21T15:58:36Z</dcterms:created>
  <dcterms:modified xsi:type="dcterms:W3CDTF">2013-09-29T18:58:03Z</dcterms:modified>
  <cp:category/>
  <cp:version/>
  <cp:contentType/>
  <cp:contentStatus/>
</cp:coreProperties>
</file>