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15" windowWidth="17400" windowHeight="11595" activeTab="0"/>
  </bookViews>
  <sheets>
    <sheet name="Inscrits" sheetId="1" r:id="rId1"/>
    <sheet name="Section 1" sheetId="2" r:id="rId2"/>
    <sheet name="Section 2" sheetId="3" r:id="rId3"/>
    <sheet name="Section 3" sheetId="4" r:id="rId4"/>
    <sheet name="Provisoire Sec 1" sheetId="5" r:id="rId5"/>
    <sheet name="Provisoire Sec 2" sheetId="6" r:id="rId6"/>
    <sheet name="Provisoire Sec 3" sheetId="7" r:id="rId7"/>
    <sheet name="Provisoire Sec 1+2" sheetId="8" r:id="rId8"/>
    <sheet name="General Section 1+2+3" sheetId="9" r:id="rId9"/>
    <sheet name="Remise des prix" sheetId="10" r:id="rId10"/>
  </sheets>
  <definedNames>
    <definedName name="_xlnm.Print_Area" localSheetId="8">'General Section 1+2+3'!$A$1:$AF$19</definedName>
    <definedName name="_xlnm.Print_Area" localSheetId="0">'Inscrits'!$B$2:$S$17</definedName>
    <definedName name="_xlnm.Print_Area" localSheetId="4">'Provisoire Sec 1'!$A$1:$I$20</definedName>
    <definedName name="_xlnm.Print_Area" localSheetId="7">'Provisoire Sec 1+2'!$A$1:$O$20</definedName>
    <definedName name="_xlnm.Print_Area" localSheetId="5">'Provisoire Sec 2'!$A$1:$I$20</definedName>
    <definedName name="_xlnm.Print_Area" localSheetId="6">'Provisoire Sec 3'!$A$1:$I$20</definedName>
    <definedName name="_xlnm.Print_Area" localSheetId="9">'Remise des prix'!$A$4:$AG$19</definedName>
  </definedNames>
  <calcPr fullCalcOnLoad="1"/>
</workbook>
</file>

<file path=xl/sharedStrings.xml><?xml version="1.0" encoding="utf-8"?>
<sst xmlns="http://schemas.openxmlformats.org/spreadsheetml/2006/main" count="907" uniqueCount="133">
  <si>
    <t>N° Course</t>
  </si>
  <si>
    <t>Nom</t>
  </si>
  <si>
    <t>CH1</t>
  </si>
  <si>
    <t>CH2</t>
  </si>
  <si>
    <t>CH3</t>
  </si>
  <si>
    <t>CH4</t>
  </si>
  <si>
    <t xml:space="preserve">Pénalité </t>
  </si>
  <si>
    <t xml:space="preserve">Total </t>
  </si>
  <si>
    <t>Pénalité</t>
  </si>
  <si>
    <t>forfaitaire</t>
  </si>
  <si>
    <t>temps</t>
  </si>
  <si>
    <t>pénalité</t>
  </si>
  <si>
    <t>Général</t>
  </si>
  <si>
    <t xml:space="preserve">Groupe </t>
  </si>
  <si>
    <t>Marque</t>
  </si>
  <si>
    <t>Type</t>
  </si>
  <si>
    <t>Cylindrée</t>
  </si>
  <si>
    <t>Essence</t>
  </si>
  <si>
    <t>Nom Pilotes</t>
  </si>
  <si>
    <t>Nom Copilotes</t>
  </si>
  <si>
    <t>Catégories</t>
  </si>
  <si>
    <t>Diesel</t>
  </si>
  <si>
    <t>Marathon</t>
  </si>
  <si>
    <t>2 Roues M</t>
  </si>
  <si>
    <t xml:space="preserve"> -2000 cc</t>
  </si>
  <si>
    <t>CH11</t>
  </si>
  <si>
    <t>CH12</t>
  </si>
  <si>
    <t>CH13</t>
  </si>
  <si>
    <t>CH14</t>
  </si>
  <si>
    <t>CH15</t>
  </si>
  <si>
    <t>CH16</t>
  </si>
  <si>
    <t>CH17</t>
  </si>
  <si>
    <t>Feminin</t>
  </si>
  <si>
    <t>Mise hors temps</t>
  </si>
  <si>
    <t xml:space="preserve">VANDEKERCKHOVE </t>
  </si>
  <si>
    <t>Jean-Marc</t>
  </si>
  <si>
    <t>O-</t>
  </si>
  <si>
    <t>Eric</t>
  </si>
  <si>
    <t>B+</t>
  </si>
  <si>
    <t>BOWLER</t>
  </si>
  <si>
    <t>WILDCAT</t>
  </si>
  <si>
    <t>T 1.1</t>
  </si>
  <si>
    <t>X</t>
  </si>
  <si>
    <t>A+</t>
  </si>
  <si>
    <t>TOYOTA</t>
  </si>
  <si>
    <t>LAND CRUISER</t>
  </si>
  <si>
    <t xml:space="preserve">DREZE </t>
  </si>
  <si>
    <t xml:space="preserve">Charles-Henri </t>
  </si>
  <si>
    <t xml:space="preserve">BILEK </t>
  </si>
  <si>
    <t>Feddy</t>
  </si>
  <si>
    <t>O+</t>
  </si>
  <si>
    <t>T 1.2</t>
  </si>
  <si>
    <t xml:space="preserve">TOYOTA </t>
  </si>
  <si>
    <t>HDJ80</t>
  </si>
  <si>
    <t xml:space="preserve">VERHOESTRAETE </t>
  </si>
  <si>
    <t>Frank</t>
  </si>
  <si>
    <t>Anouchka</t>
  </si>
  <si>
    <t xml:space="preserve">ZARCO </t>
  </si>
  <si>
    <t>BUGGY</t>
  </si>
  <si>
    <t>T 1.3</t>
  </si>
  <si>
    <t>GREAT WALL</t>
  </si>
  <si>
    <t>DEER</t>
  </si>
  <si>
    <t>T 2.1</t>
  </si>
  <si>
    <t>NISSAN</t>
  </si>
  <si>
    <t>PATROL</t>
  </si>
  <si>
    <t xml:space="preserve">WATUWILA </t>
  </si>
  <si>
    <t xml:space="preserve">MBEMBA </t>
  </si>
  <si>
    <t xml:space="preserve">NGANDU </t>
  </si>
  <si>
    <t>Emmanuel</t>
  </si>
  <si>
    <t>LAND ROVER</t>
  </si>
  <si>
    <t>RANGE ROVER</t>
  </si>
  <si>
    <t xml:space="preserve">STINIS </t>
  </si>
  <si>
    <t>Georges</t>
  </si>
  <si>
    <t xml:space="preserve">MATUKA  </t>
  </si>
  <si>
    <t>Alain</t>
  </si>
  <si>
    <t>NSIMBA</t>
  </si>
  <si>
    <t xml:space="preserve">LUTONADIO </t>
  </si>
  <si>
    <t>Jean-Paul</t>
  </si>
  <si>
    <t xml:space="preserve">CAGNETTI </t>
  </si>
  <si>
    <t>Pierre</t>
  </si>
  <si>
    <t xml:space="preserve">LELEUX </t>
  </si>
  <si>
    <t>Cedric</t>
  </si>
  <si>
    <t>B-</t>
  </si>
  <si>
    <t>ALBERT</t>
  </si>
  <si>
    <t>Frederic</t>
  </si>
  <si>
    <t>B +</t>
  </si>
  <si>
    <t>DELHAUSSE</t>
  </si>
  <si>
    <t>Phillip</t>
  </si>
  <si>
    <t>PICK UP</t>
  </si>
  <si>
    <t>Section 1</t>
  </si>
  <si>
    <t>CH5</t>
  </si>
  <si>
    <t>CH6</t>
  </si>
  <si>
    <t>CH7</t>
  </si>
  <si>
    <t>CH8</t>
  </si>
  <si>
    <t>CH9</t>
  </si>
  <si>
    <t>CH10</t>
  </si>
  <si>
    <t>Section 2</t>
  </si>
  <si>
    <t>Section 3</t>
  </si>
  <si>
    <t>Ecart</t>
  </si>
  <si>
    <t>Precedent</t>
  </si>
  <si>
    <t>au 1er</t>
  </si>
  <si>
    <t>Section 1+2</t>
  </si>
  <si>
    <t>Total section 1 + 2</t>
  </si>
  <si>
    <t>Groupe</t>
  </si>
  <si>
    <t>ZAPHIROPOULOS</t>
  </si>
  <si>
    <t>Michel</t>
  </si>
  <si>
    <t>ERO1 (GILSON)</t>
  </si>
  <si>
    <t>ERO 2 (MERLE)</t>
  </si>
  <si>
    <t>Roger</t>
  </si>
  <si>
    <t>BATSHOKI</t>
  </si>
  <si>
    <t>Biudu</t>
  </si>
  <si>
    <t xml:space="preserve">ARGAZZI </t>
  </si>
  <si>
    <t>Edoardo</t>
  </si>
  <si>
    <t>Riccardo</t>
  </si>
  <si>
    <t xml:space="preserve">VIRFOLLET </t>
  </si>
  <si>
    <t>Patrick</t>
  </si>
  <si>
    <t>JANMOHAMED</t>
  </si>
  <si>
    <t>Farouk</t>
  </si>
  <si>
    <t>N Yala</t>
  </si>
  <si>
    <t>Départ SS</t>
  </si>
  <si>
    <t>Fin SS</t>
  </si>
  <si>
    <t>CH18</t>
  </si>
  <si>
    <t>ISIDRO</t>
  </si>
  <si>
    <t>Felix</t>
  </si>
  <si>
    <t>INSCRITS + Ordre de départ 1ére Manche</t>
  </si>
  <si>
    <t>Ab</t>
  </si>
  <si>
    <t>Secteur annulé</t>
  </si>
  <si>
    <t>2ème Général</t>
  </si>
  <si>
    <t>1er Général / 1er Deux roues motrices</t>
  </si>
  <si>
    <t>3ème Général</t>
  </si>
  <si>
    <t>1er Diesel</t>
  </si>
  <si>
    <t>1er Marathon</t>
  </si>
  <si>
    <t>4 Abandons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</si>
</sst>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h:mm:ss;@"/>
    <numFmt numFmtId="166" formatCode="[$-F400]h:mm:ss\ AM/PM"/>
    <numFmt numFmtId="167" formatCode="h\.mm;@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dotted"/>
    </border>
    <border>
      <left style="medium"/>
      <right style="thick"/>
      <top style="dotted"/>
      <bottom style="dotted"/>
    </border>
    <border>
      <left style="medium"/>
      <right style="medium"/>
      <top style="dotted"/>
      <bottom style="thick"/>
    </border>
    <border>
      <left style="medium"/>
      <right style="thick"/>
      <top style="dotted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ck"/>
      <right style="medium"/>
      <top style="dotted"/>
      <bottom style="dotted"/>
    </border>
    <border>
      <left style="thick"/>
      <right style="medium"/>
      <top style="dotted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dotted"/>
    </border>
    <border>
      <left style="thick"/>
      <right>
        <color indexed="63"/>
      </right>
      <top style="medium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thick"/>
    </border>
    <border>
      <left style="thick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thick"/>
      <right style="medium"/>
      <top>
        <color indexed="63"/>
      </top>
      <bottom style="dotted"/>
    </border>
    <border>
      <left style="medium"/>
      <right style="thick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46" fontId="0" fillId="33" borderId="23" xfId="0" applyNumberFormat="1" applyFill="1" applyBorder="1" applyAlignment="1">
      <alignment horizontal="center"/>
    </xf>
    <xf numFmtId="46" fontId="0" fillId="33" borderId="24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6" fontId="0" fillId="33" borderId="27" xfId="0" applyNumberFormat="1" applyFont="1" applyFill="1" applyBorder="1" applyAlignment="1">
      <alignment horizontal="center"/>
    </xf>
    <xf numFmtId="46" fontId="0" fillId="33" borderId="23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166" fontId="0" fillId="0" borderId="33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66" fontId="0" fillId="0" borderId="42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166" fontId="0" fillId="0" borderId="50" xfId="0" applyNumberFormat="1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166" fontId="0" fillId="0" borderId="53" xfId="0" applyNumberForma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6" fontId="1" fillId="0" borderId="53" xfId="0" applyNumberFormat="1" applyFont="1" applyBorder="1" applyAlignment="1">
      <alignment/>
    </xf>
    <xf numFmtId="16" fontId="0" fillId="0" borderId="0" xfId="0" applyNumberFormat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8" xfId="0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44" xfId="0" applyFont="1" applyFill="1" applyBorder="1" applyAlignment="1">
      <alignment horizontal="center" vertical="top"/>
    </xf>
    <xf numFmtId="166" fontId="0" fillId="0" borderId="59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horizontal="center"/>
    </xf>
    <xf numFmtId="21" fontId="0" fillId="0" borderId="0" xfId="0" applyNumberFormat="1" applyAlignment="1">
      <alignment/>
    </xf>
    <xf numFmtId="0" fontId="1" fillId="0" borderId="6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6" fontId="1" fillId="0" borderId="64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6" fontId="0" fillId="0" borderId="33" xfId="0" applyNumberFormat="1" applyFill="1" applyBorder="1" applyAlignment="1">
      <alignment/>
    </xf>
    <xf numFmtId="166" fontId="0" fillId="0" borderId="50" xfId="0" applyNumberForma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6" fontId="0" fillId="0" borderId="18" xfId="0" applyNumberFormat="1" applyFill="1" applyBorder="1" applyAlignment="1">
      <alignment/>
    </xf>
    <xf numFmtId="166" fontId="0" fillId="0" borderId="51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72" xfId="0" applyFont="1" applyFill="1" applyBorder="1" applyAlignment="1">
      <alignment horizontal="center"/>
    </xf>
    <xf numFmtId="166" fontId="0" fillId="0" borderId="28" xfId="0" applyNumberFormat="1" applyFill="1" applyBorder="1" applyAlignment="1">
      <alignment/>
    </xf>
    <xf numFmtId="166" fontId="1" fillId="0" borderId="50" xfId="0" applyNumberFormat="1" applyFont="1" applyFill="1" applyBorder="1" applyAlignment="1">
      <alignment/>
    </xf>
    <xf numFmtId="166" fontId="1" fillId="0" borderId="51" xfId="0" applyNumberFormat="1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6" fontId="0" fillId="0" borderId="69" xfId="0" applyNumberFormat="1" applyFill="1" applyBorder="1" applyAlignment="1">
      <alignment/>
    </xf>
    <xf numFmtId="166" fontId="0" fillId="0" borderId="72" xfId="0" applyNumberFormat="1" applyFill="1" applyBorder="1" applyAlignment="1">
      <alignment/>
    </xf>
    <xf numFmtId="0" fontId="0" fillId="0" borderId="7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166" fontId="0" fillId="0" borderId="52" xfId="0" applyNumberFormat="1" applyFill="1" applyBorder="1" applyAlignment="1">
      <alignment/>
    </xf>
    <xf numFmtId="166" fontId="0" fillId="0" borderId="53" xfId="0" applyNumberFormat="1" applyFill="1" applyBorder="1" applyAlignment="1">
      <alignment/>
    </xf>
    <xf numFmtId="166" fontId="0" fillId="0" borderId="73" xfId="0" applyNumberFormat="1" applyBorder="1" applyAlignment="1">
      <alignment/>
    </xf>
    <xf numFmtId="166" fontId="0" fillId="0" borderId="73" xfId="0" applyNumberFormat="1" applyFill="1" applyBorder="1" applyAlignment="1">
      <alignment/>
    </xf>
    <xf numFmtId="166" fontId="0" fillId="0" borderId="74" xfId="0" applyNumberFormat="1" applyFill="1" applyBorder="1" applyAlignment="1">
      <alignment/>
    </xf>
    <xf numFmtId="166" fontId="1" fillId="0" borderId="53" xfId="0" applyNumberFormat="1" applyFont="1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5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75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60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29" xfId="0" applyNumberFormat="1" applyBorder="1" applyAlignment="1">
      <alignment/>
    </xf>
    <xf numFmtId="167" fontId="0" fillId="0" borderId="40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61" xfId="0" applyNumberFormat="1" applyBorder="1" applyAlignment="1">
      <alignment/>
    </xf>
    <xf numFmtId="167" fontId="0" fillId="0" borderId="60" xfId="0" applyNumberFormat="1" applyBorder="1" applyAlignment="1">
      <alignment/>
    </xf>
    <xf numFmtId="167" fontId="0" fillId="0" borderId="75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31" xfId="0" applyNumberFormat="1" applyBorder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66" fontId="0" fillId="0" borderId="76" xfId="0" applyNumberFormat="1" applyBorder="1" applyAlignment="1">
      <alignment/>
    </xf>
    <xf numFmtId="166" fontId="0" fillId="0" borderId="72" xfId="0" applyNumberFormat="1" applyBorder="1" applyAlignment="1">
      <alignment/>
    </xf>
    <xf numFmtId="166" fontId="0" fillId="0" borderId="69" xfId="0" applyNumberFormat="1" applyBorder="1" applyAlignment="1">
      <alignment/>
    </xf>
    <xf numFmtId="166" fontId="0" fillId="0" borderId="72" xfId="0" applyNumberFormat="1" applyFont="1" applyBorder="1" applyAlignment="1">
      <alignment/>
    </xf>
    <xf numFmtId="166" fontId="0" fillId="0" borderId="69" xfId="0" applyNumberFormat="1" applyFont="1" applyBorder="1" applyAlignment="1">
      <alignment/>
    </xf>
    <xf numFmtId="166" fontId="0" fillId="0" borderId="74" xfId="0" applyNumberFormat="1" applyBorder="1" applyAlignment="1">
      <alignment/>
    </xf>
    <xf numFmtId="166" fontId="0" fillId="0" borderId="77" xfId="0" applyNumberFormat="1" applyBorder="1" applyAlignment="1">
      <alignment/>
    </xf>
    <xf numFmtId="166" fontId="0" fillId="0" borderId="78" xfId="0" applyNumberForma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76" xfId="0" applyNumberFormat="1" applyFill="1" applyBorder="1" applyAlignment="1">
      <alignment/>
    </xf>
    <xf numFmtId="166" fontId="0" fillId="0" borderId="73" xfId="0" applyNumberFormat="1" applyFont="1" applyFill="1" applyBorder="1" applyAlignment="1">
      <alignment/>
    </xf>
    <xf numFmtId="166" fontId="0" fillId="0" borderId="74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67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9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7" fontId="0" fillId="34" borderId="40" xfId="0" applyNumberFormat="1" applyFill="1" applyBorder="1" applyAlignment="1">
      <alignment/>
    </xf>
    <xf numFmtId="167" fontId="0" fillId="34" borderId="34" xfId="0" applyNumberFormat="1" applyFill="1" applyBorder="1" applyAlignment="1">
      <alignment/>
    </xf>
    <xf numFmtId="167" fontId="0" fillId="34" borderId="21" xfId="0" applyNumberFormat="1" applyFill="1" applyBorder="1" applyAlignment="1">
      <alignment/>
    </xf>
    <xf numFmtId="166" fontId="0" fillId="34" borderId="40" xfId="0" applyNumberFormat="1" applyFill="1" applyBorder="1" applyAlignment="1">
      <alignment/>
    </xf>
    <xf numFmtId="166" fontId="0" fillId="34" borderId="34" xfId="0" applyNumberFormat="1" applyFill="1" applyBorder="1" applyAlignment="1">
      <alignment/>
    </xf>
    <xf numFmtId="166" fontId="0" fillId="34" borderId="35" xfId="0" applyNumberFormat="1" applyFill="1" applyBorder="1" applyAlignment="1">
      <alignment/>
    </xf>
    <xf numFmtId="167" fontId="0" fillId="34" borderId="19" xfId="0" applyNumberFormat="1" applyFill="1" applyBorder="1" applyAlignment="1">
      <alignment/>
    </xf>
    <xf numFmtId="167" fontId="0" fillId="34" borderId="20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166" fontId="0" fillId="34" borderId="21" xfId="0" applyNumberFormat="1" applyFill="1" applyBorder="1" applyAlignment="1">
      <alignment/>
    </xf>
    <xf numFmtId="167" fontId="0" fillId="34" borderId="19" xfId="0" applyNumberFormat="1" applyFont="1" applyFill="1" applyBorder="1" applyAlignment="1">
      <alignment/>
    </xf>
    <xf numFmtId="167" fontId="0" fillId="34" borderId="61" xfId="0" applyNumberFormat="1" applyFill="1" applyBorder="1" applyAlignment="1">
      <alignment/>
    </xf>
    <xf numFmtId="166" fontId="0" fillId="34" borderId="75" xfId="0" applyNumberFormat="1" applyFill="1" applyBorder="1" applyAlignment="1">
      <alignment/>
    </xf>
    <xf numFmtId="167" fontId="0" fillId="34" borderId="60" xfId="0" applyNumberFormat="1" applyFill="1" applyBorder="1" applyAlignment="1">
      <alignment/>
    </xf>
    <xf numFmtId="167" fontId="0" fillId="34" borderId="75" xfId="0" applyNumberFormat="1" applyFill="1" applyBorder="1" applyAlignment="1">
      <alignment/>
    </xf>
    <xf numFmtId="166" fontId="0" fillId="34" borderId="60" xfId="0" applyNumberFormat="1" applyFill="1" applyBorder="1" applyAlignment="1">
      <alignment/>
    </xf>
    <xf numFmtId="167" fontId="0" fillId="34" borderId="17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167" fontId="0" fillId="34" borderId="30" xfId="0" applyNumberFormat="1" applyFill="1" applyBorder="1" applyAlignment="1">
      <alignment/>
    </xf>
    <xf numFmtId="167" fontId="0" fillId="34" borderId="32" xfId="0" applyNumberFormat="1" applyFill="1" applyBorder="1" applyAlignment="1">
      <alignment/>
    </xf>
    <xf numFmtId="167" fontId="0" fillId="34" borderId="31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0" borderId="73" xfId="0" applyNumberFormat="1" applyFont="1" applyBorder="1" applyAlignment="1">
      <alignment/>
    </xf>
    <xf numFmtId="166" fontId="0" fillId="0" borderId="59" xfId="0" applyNumberFormat="1" applyFont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5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0" fillId="0" borderId="72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166" fontId="0" fillId="0" borderId="43" xfId="0" applyNumberForma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166" fontId="0" fillId="33" borderId="76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50" xfId="0" applyNumberFormat="1" applyFill="1" applyBorder="1" applyAlignment="1">
      <alignment/>
    </xf>
    <xf numFmtId="166" fontId="0" fillId="33" borderId="72" xfId="0" applyNumberFormat="1" applyFill="1" applyBorder="1" applyAlignment="1">
      <alignment/>
    </xf>
    <xf numFmtId="166" fontId="0" fillId="33" borderId="69" xfId="0" applyNumberForma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42" xfId="0" applyFont="1" applyFill="1" applyBorder="1" applyAlignment="1">
      <alignment/>
    </xf>
    <xf numFmtId="166" fontId="0" fillId="33" borderId="7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51" xfId="0" applyNumberFormat="1" applyFill="1" applyBorder="1" applyAlignment="1">
      <alignment/>
    </xf>
    <xf numFmtId="166" fontId="1" fillId="33" borderId="51" xfId="0" applyNumberFormat="1" applyFont="1" applyFill="1" applyBorder="1" applyAlignment="1">
      <alignment/>
    </xf>
    <xf numFmtId="166" fontId="0" fillId="33" borderId="42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166" fontId="0" fillId="33" borderId="80" xfId="0" applyNumberFormat="1" applyFill="1" applyBorder="1" applyAlignment="1">
      <alignment/>
    </xf>
    <xf numFmtId="166" fontId="0" fillId="33" borderId="81" xfId="0" applyNumberFormat="1" applyFill="1" applyBorder="1" applyAlignment="1">
      <alignment/>
    </xf>
    <xf numFmtId="166" fontId="0" fillId="33" borderId="82" xfId="0" applyNumberForma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66" fontId="0" fillId="33" borderId="73" xfId="0" applyNumberFormat="1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166" fontId="0" fillId="33" borderId="83" xfId="0" applyNumberFormat="1" applyFill="1" applyBorder="1" applyAlignment="1">
      <alignment/>
    </xf>
    <xf numFmtId="166" fontId="0" fillId="33" borderId="84" xfId="0" applyNumberFormat="1" applyFill="1" applyBorder="1" applyAlignment="1">
      <alignment/>
    </xf>
    <xf numFmtId="166" fontId="0" fillId="33" borderId="83" xfId="0" applyNumberFormat="1" applyFont="1" applyFill="1" applyBorder="1" applyAlignment="1">
      <alignment/>
    </xf>
    <xf numFmtId="166" fontId="0" fillId="33" borderId="69" xfId="0" applyNumberFormat="1" applyFont="1" applyFill="1" applyBorder="1" applyAlignment="1">
      <alignment/>
    </xf>
    <xf numFmtId="166" fontId="1" fillId="33" borderId="84" xfId="0" applyNumberFormat="1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8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0" fontId="6" fillId="33" borderId="70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39" xfId="0" applyBorder="1" applyAlignment="1">
      <alignment/>
    </xf>
    <xf numFmtId="166" fontId="1" fillId="0" borderId="42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/>
    </xf>
    <xf numFmtId="166" fontId="1" fillId="33" borderId="42" xfId="0" applyNumberFormat="1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166" fontId="1" fillId="33" borderId="85" xfId="0" applyNumberFormat="1" applyFont="1" applyFill="1" applyBorder="1" applyAlignment="1">
      <alignment/>
    </xf>
    <xf numFmtId="166" fontId="1" fillId="33" borderId="81" xfId="0" applyNumberFormat="1" applyFont="1" applyFill="1" applyBorder="1" applyAlignment="1">
      <alignment/>
    </xf>
    <xf numFmtId="166" fontId="0" fillId="33" borderId="50" xfId="0" applyNumberFormat="1" applyFont="1" applyFill="1" applyBorder="1" applyAlignment="1">
      <alignment/>
    </xf>
    <xf numFmtId="166" fontId="0" fillId="0" borderId="51" xfId="0" applyNumberFormat="1" applyFont="1" applyFill="1" applyBorder="1" applyAlignment="1">
      <alignment/>
    </xf>
    <xf numFmtId="166" fontId="0" fillId="33" borderId="51" xfId="0" applyNumberFormat="1" applyFont="1" applyFill="1" applyBorder="1" applyAlignment="1">
      <alignment/>
    </xf>
    <xf numFmtId="166" fontId="0" fillId="33" borderId="82" xfId="0" applyNumberFormat="1" applyFont="1" applyFill="1" applyBorder="1" applyAlignment="1">
      <alignment/>
    </xf>
    <xf numFmtId="166" fontId="1" fillId="33" borderId="33" xfId="0" applyNumberFormat="1" applyFont="1" applyFill="1" applyBorder="1" applyAlignment="1">
      <alignment/>
    </xf>
    <xf numFmtId="167" fontId="8" fillId="0" borderId="2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8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.7109375" style="29" customWidth="1"/>
    <col min="3" max="3" width="9.8515625" style="0" bestFit="1" customWidth="1"/>
    <col min="4" max="4" width="19.421875" style="0" customWidth="1"/>
    <col min="5" max="5" width="12.140625" style="0" bestFit="1" customWidth="1"/>
    <col min="6" max="6" width="7.7109375" style="0" customWidth="1"/>
    <col min="7" max="7" width="17.421875" style="0" bestFit="1" customWidth="1"/>
    <col min="8" max="8" width="10.28125" style="0" bestFit="1" customWidth="1"/>
    <col min="9" max="9" width="7.7109375" style="0" customWidth="1"/>
    <col min="10" max="10" width="14.421875" style="70" customWidth="1"/>
    <col min="11" max="11" width="14.00390625" style="70" customWidth="1"/>
    <col min="12" max="12" width="10.421875" style="70" customWidth="1"/>
    <col min="13" max="13" width="5.28125" style="70" bestFit="1" customWidth="1"/>
    <col min="14" max="19" width="3.28125" style="70" customWidth="1"/>
  </cols>
  <sheetData>
    <row r="2" spans="3:19" ht="34.5" customHeight="1">
      <c r="C2" s="365" t="s">
        <v>124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ht="13.5" thickBot="1"/>
    <row r="4" spans="2:19" ht="13.5" thickBot="1">
      <c r="B4" s="40"/>
      <c r="C4" s="372" t="s">
        <v>0</v>
      </c>
      <c r="D4" s="370" t="s">
        <v>18</v>
      </c>
      <c r="E4" s="374"/>
      <c r="F4" s="377" t="s">
        <v>13</v>
      </c>
      <c r="G4" s="370" t="s">
        <v>19</v>
      </c>
      <c r="H4" s="374"/>
      <c r="I4" s="377" t="s">
        <v>13</v>
      </c>
      <c r="J4" s="379" t="s">
        <v>14</v>
      </c>
      <c r="K4" s="366" t="s">
        <v>15</v>
      </c>
      <c r="L4" s="368" t="s">
        <v>16</v>
      </c>
      <c r="M4" s="370" t="s">
        <v>20</v>
      </c>
      <c r="N4" s="371"/>
      <c r="O4" s="371"/>
      <c r="P4" s="371"/>
      <c r="Q4" s="371"/>
      <c r="R4" s="371"/>
      <c r="S4" s="368"/>
    </row>
    <row r="5" spans="2:19" ht="53.25" thickBot="1">
      <c r="B5" s="40"/>
      <c r="C5" s="373"/>
      <c r="D5" s="375"/>
      <c r="E5" s="376"/>
      <c r="F5" s="378"/>
      <c r="G5" s="375"/>
      <c r="H5" s="376"/>
      <c r="I5" s="378"/>
      <c r="J5" s="380"/>
      <c r="K5" s="367"/>
      <c r="L5" s="369"/>
      <c r="M5" s="111" t="s">
        <v>103</v>
      </c>
      <c r="N5" s="59" t="s">
        <v>17</v>
      </c>
      <c r="O5" s="59" t="s">
        <v>21</v>
      </c>
      <c r="P5" s="59" t="s">
        <v>22</v>
      </c>
      <c r="Q5" s="59" t="s">
        <v>23</v>
      </c>
      <c r="R5" s="59" t="s">
        <v>24</v>
      </c>
      <c r="S5" s="71" t="s">
        <v>32</v>
      </c>
    </row>
    <row r="6" spans="2:19" ht="12.75">
      <c r="B6" s="40">
        <v>1</v>
      </c>
      <c r="C6" s="54">
        <v>2</v>
      </c>
      <c r="D6" s="65" t="s">
        <v>54</v>
      </c>
      <c r="E6" s="56" t="s">
        <v>55</v>
      </c>
      <c r="F6" s="57" t="s">
        <v>50</v>
      </c>
      <c r="G6" s="65" t="s">
        <v>54</v>
      </c>
      <c r="H6" s="56" t="s">
        <v>56</v>
      </c>
      <c r="I6" s="57" t="s">
        <v>50</v>
      </c>
      <c r="J6" s="67" t="s">
        <v>57</v>
      </c>
      <c r="K6" s="68" t="s">
        <v>58</v>
      </c>
      <c r="L6" s="57">
        <v>2000</v>
      </c>
      <c r="M6" s="58" t="s">
        <v>59</v>
      </c>
      <c r="N6" s="60" t="s">
        <v>42</v>
      </c>
      <c r="O6" s="61"/>
      <c r="P6" s="61"/>
      <c r="Q6" s="61" t="s">
        <v>42</v>
      </c>
      <c r="R6" s="61"/>
      <c r="S6" s="72"/>
    </row>
    <row r="7" spans="2:19" ht="12.75">
      <c r="B7" s="40">
        <v>2</v>
      </c>
      <c r="C7" s="41">
        <v>1</v>
      </c>
      <c r="D7" s="10" t="s">
        <v>34</v>
      </c>
      <c r="E7" s="11" t="s">
        <v>35</v>
      </c>
      <c r="F7" s="12" t="s">
        <v>36</v>
      </c>
      <c r="G7" s="11" t="s">
        <v>116</v>
      </c>
      <c r="H7" s="11" t="s">
        <v>117</v>
      </c>
      <c r="I7" s="12" t="s">
        <v>38</v>
      </c>
      <c r="J7" s="13" t="s">
        <v>39</v>
      </c>
      <c r="K7" s="22" t="s">
        <v>40</v>
      </c>
      <c r="L7" s="12">
        <v>4600</v>
      </c>
      <c r="M7" s="9" t="s">
        <v>41</v>
      </c>
      <c r="N7" s="62" t="s">
        <v>42</v>
      </c>
      <c r="O7" s="42"/>
      <c r="P7" s="42"/>
      <c r="Q7" s="42"/>
      <c r="R7" s="42"/>
      <c r="S7" s="73"/>
    </row>
    <row r="8" spans="2:19" ht="12.75">
      <c r="B8" s="40">
        <v>3</v>
      </c>
      <c r="C8" s="41">
        <v>3</v>
      </c>
      <c r="D8" s="10" t="s">
        <v>111</v>
      </c>
      <c r="E8" s="20" t="s">
        <v>112</v>
      </c>
      <c r="F8" s="12" t="s">
        <v>36</v>
      </c>
      <c r="G8" s="20" t="s">
        <v>111</v>
      </c>
      <c r="H8" s="11" t="s">
        <v>113</v>
      </c>
      <c r="I8" s="12" t="s">
        <v>50</v>
      </c>
      <c r="J8" s="21" t="s">
        <v>57</v>
      </c>
      <c r="K8" s="22" t="s">
        <v>58</v>
      </c>
      <c r="L8" s="12">
        <v>5700</v>
      </c>
      <c r="M8" s="9" t="s">
        <v>59</v>
      </c>
      <c r="N8" s="14" t="s">
        <v>42</v>
      </c>
      <c r="O8" s="14"/>
      <c r="P8" s="14"/>
      <c r="Q8" s="14" t="s">
        <v>42</v>
      </c>
      <c r="R8" s="14"/>
      <c r="S8" s="119"/>
    </row>
    <row r="9" spans="2:19" ht="12.75">
      <c r="B9" s="40">
        <v>4</v>
      </c>
      <c r="C9" s="55">
        <v>5</v>
      </c>
      <c r="D9" s="8" t="s">
        <v>46</v>
      </c>
      <c r="E9" s="122" t="s">
        <v>47</v>
      </c>
      <c r="F9" s="123" t="s">
        <v>38</v>
      </c>
      <c r="G9" s="8" t="s">
        <v>48</v>
      </c>
      <c r="H9" s="122" t="s">
        <v>49</v>
      </c>
      <c r="I9" s="123" t="s">
        <v>50</v>
      </c>
      <c r="J9" s="124" t="s">
        <v>44</v>
      </c>
      <c r="K9" s="125" t="s">
        <v>45</v>
      </c>
      <c r="L9" s="123">
        <v>4200</v>
      </c>
      <c r="M9" s="126" t="s">
        <v>51</v>
      </c>
      <c r="N9" s="127"/>
      <c r="O9" s="128" t="s">
        <v>42</v>
      </c>
      <c r="P9" s="128"/>
      <c r="Q9" s="128"/>
      <c r="R9" s="128"/>
      <c r="S9" s="129"/>
    </row>
    <row r="10" spans="2:19" ht="12.75">
      <c r="B10" s="40">
        <v>5</v>
      </c>
      <c r="C10" s="41">
        <v>7</v>
      </c>
      <c r="D10" s="10" t="s">
        <v>114</v>
      </c>
      <c r="E10" s="120" t="s">
        <v>115</v>
      </c>
      <c r="F10" s="12" t="s">
        <v>50</v>
      </c>
      <c r="G10" s="44" t="s">
        <v>122</v>
      </c>
      <c r="H10" s="44" t="s">
        <v>123</v>
      </c>
      <c r="I10" s="45" t="s">
        <v>38</v>
      </c>
      <c r="J10" s="13" t="s">
        <v>60</v>
      </c>
      <c r="K10" s="121" t="s">
        <v>61</v>
      </c>
      <c r="L10" s="12">
        <v>2200</v>
      </c>
      <c r="M10" s="9" t="s">
        <v>62</v>
      </c>
      <c r="N10" s="14" t="s">
        <v>42</v>
      </c>
      <c r="O10" s="14"/>
      <c r="P10" s="14" t="s">
        <v>42</v>
      </c>
      <c r="Q10" s="14"/>
      <c r="R10" s="14"/>
      <c r="S10" s="119"/>
    </row>
    <row r="11" spans="2:19" ht="12.75">
      <c r="B11" s="40">
        <v>6</v>
      </c>
      <c r="C11" s="41">
        <v>20</v>
      </c>
      <c r="D11" s="43" t="s">
        <v>86</v>
      </c>
      <c r="E11" s="44" t="s">
        <v>87</v>
      </c>
      <c r="F11" s="64"/>
      <c r="G11" s="10" t="s">
        <v>104</v>
      </c>
      <c r="H11" s="11" t="s">
        <v>105</v>
      </c>
      <c r="I11" s="12" t="s">
        <v>50</v>
      </c>
      <c r="J11" s="13" t="s">
        <v>63</v>
      </c>
      <c r="K11" s="121" t="s">
        <v>64</v>
      </c>
      <c r="L11" s="12">
        <v>4200</v>
      </c>
      <c r="M11" s="9" t="s">
        <v>41</v>
      </c>
      <c r="N11" s="14" t="s">
        <v>42</v>
      </c>
      <c r="O11" s="14"/>
      <c r="P11" s="14"/>
      <c r="Q11" s="14"/>
      <c r="R11" s="14"/>
      <c r="S11" s="119"/>
    </row>
    <row r="12" spans="2:19" ht="12.75">
      <c r="B12" s="40">
        <v>7</v>
      </c>
      <c r="C12" s="41">
        <v>16</v>
      </c>
      <c r="D12" s="10" t="s">
        <v>65</v>
      </c>
      <c r="E12" s="11" t="s">
        <v>75</v>
      </c>
      <c r="F12" s="45" t="s">
        <v>43</v>
      </c>
      <c r="G12" s="10" t="s">
        <v>76</v>
      </c>
      <c r="H12" s="11" t="s">
        <v>77</v>
      </c>
      <c r="I12" s="12" t="s">
        <v>50</v>
      </c>
      <c r="J12" s="13" t="s">
        <v>69</v>
      </c>
      <c r="K12" s="66" t="s">
        <v>70</v>
      </c>
      <c r="L12" s="12">
        <v>3900</v>
      </c>
      <c r="M12" s="9" t="s">
        <v>41</v>
      </c>
      <c r="N12" s="62" t="s">
        <v>42</v>
      </c>
      <c r="O12" s="42"/>
      <c r="P12" s="42"/>
      <c r="Q12" s="42"/>
      <c r="R12" s="42"/>
      <c r="S12" s="73"/>
    </row>
    <row r="13" spans="2:19" ht="12.75">
      <c r="B13" s="40">
        <v>8</v>
      </c>
      <c r="C13" s="41">
        <v>11</v>
      </c>
      <c r="D13" s="10" t="s">
        <v>106</v>
      </c>
      <c r="E13" s="11" t="s">
        <v>37</v>
      </c>
      <c r="F13" s="45" t="s">
        <v>82</v>
      </c>
      <c r="G13" s="10" t="s">
        <v>107</v>
      </c>
      <c r="H13" s="11" t="s">
        <v>108</v>
      </c>
      <c r="I13" s="12" t="s">
        <v>43</v>
      </c>
      <c r="J13" s="13" t="s">
        <v>52</v>
      </c>
      <c r="K13" s="66" t="s">
        <v>53</v>
      </c>
      <c r="L13" s="12">
        <v>4200</v>
      </c>
      <c r="M13" s="9" t="s">
        <v>51</v>
      </c>
      <c r="N13" s="62"/>
      <c r="O13" s="42" t="s">
        <v>42</v>
      </c>
      <c r="P13" s="42"/>
      <c r="Q13" s="42"/>
      <c r="R13" s="42"/>
      <c r="S13" s="73"/>
    </row>
    <row r="14" spans="2:19" ht="12.75">
      <c r="B14" s="40">
        <v>9</v>
      </c>
      <c r="C14" s="55">
        <v>12</v>
      </c>
      <c r="D14" s="10" t="s">
        <v>71</v>
      </c>
      <c r="E14" s="11" t="s">
        <v>72</v>
      </c>
      <c r="F14" s="12" t="s">
        <v>50</v>
      </c>
      <c r="G14" s="43" t="s">
        <v>73</v>
      </c>
      <c r="H14" s="11" t="s">
        <v>74</v>
      </c>
      <c r="I14" s="12" t="s">
        <v>38</v>
      </c>
      <c r="J14" s="46" t="s">
        <v>69</v>
      </c>
      <c r="K14" s="66" t="s">
        <v>70</v>
      </c>
      <c r="L14" s="12">
        <v>3500</v>
      </c>
      <c r="M14" s="9" t="s">
        <v>62</v>
      </c>
      <c r="N14" s="63" t="s">
        <v>42</v>
      </c>
      <c r="O14" s="42"/>
      <c r="P14" s="42" t="s">
        <v>42</v>
      </c>
      <c r="Q14" s="42"/>
      <c r="R14" s="42"/>
      <c r="S14" s="73"/>
    </row>
    <row r="15" spans="2:19" ht="12.75">
      <c r="B15" s="40">
        <v>10</v>
      </c>
      <c r="C15" s="41">
        <v>10</v>
      </c>
      <c r="D15" s="10" t="s">
        <v>78</v>
      </c>
      <c r="E15" s="11" t="s">
        <v>79</v>
      </c>
      <c r="F15" s="12" t="s">
        <v>43</v>
      </c>
      <c r="G15" s="10" t="s">
        <v>80</v>
      </c>
      <c r="H15" s="11" t="s">
        <v>81</v>
      </c>
      <c r="I15" s="12" t="s">
        <v>43</v>
      </c>
      <c r="J15" s="13" t="s">
        <v>63</v>
      </c>
      <c r="K15" s="22" t="s">
        <v>64</v>
      </c>
      <c r="L15" s="12">
        <v>4200</v>
      </c>
      <c r="M15" s="9" t="s">
        <v>41</v>
      </c>
      <c r="N15" s="62" t="s">
        <v>42</v>
      </c>
      <c r="O15" s="42"/>
      <c r="P15" s="42"/>
      <c r="Q15" s="42"/>
      <c r="R15" s="42"/>
      <c r="S15" s="73"/>
    </row>
    <row r="16" spans="2:19" ht="12.75">
      <c r="B16" s="40">
        <v>11</v>
      </c>
      <c r="C16" s="41">
        <v>15</v>
      </c>
      <c r="D16" s="69" t="s">
        <v>83</v>
      </c>
      <c r="E16" s="20" t="s">
        <v>84</v>
      </c>
      <c r="F16" s="12" t="s">
        <v>85</v>
      </c>
      <c r="G16" s="112" t="s">
        <v>109</v>
      </c>
      <c r="H16" s="113" t="s">
        <v>110</v>
      </c>
      <c r="I16" s="114" t="s">
        <v>38</v>
      </c>
      <c r="J16" s="76" t="s">
        <v>44</v>
      </c>
      <c r="K16" s="66" t="s">
        <v>88</v>
      </c>
      <c r="L16" s="12">
        <v>4200</v>
      </c>
      <c r="M16" s="9" t="s">
        <v>51</v>
      </c>
      <c r="N16" s="63"/>
      <c r="O16" s="14" t="s">
        <v>42</v>
      </c>
      <c r="P16" s="21"/>
      <c r="Q16" s="21"/>
      <c r="R16" s="21"/>
      <c r="S16" s="74"/>
    </row>
    <row r="17" spans="2:19" ht="13.5" thickBot="1">
      <c r="B17" s="40">
        <v>12</v>
      </c>
      <c r="C17" s="47">
        <v>14</v>
      </c>
      <c r="D17" s="51" t="s">
        <v>65</v>
      </c>
      <c r="E17" s="53" t="s">
        <v>66</v>
      </c>
      <c r="F17" s="52" t="s">
        <v>43</v>
      </c>
      <c r="G17" s="51" t="s">
        <v>67</v>
      </c>
      <c r="H17" s="53" t="s">
        <v>68</v>
      </c>
      <c r="I17" s="52" t="s">
        <v>50</v>
      </c>
      <c r="J17" s="130" t="s">
        <v>69</v>
      </c>
      <c r="K17" s="117" t="s">
        <v>70</v>
      </c>
      <c r="L17" s="52">
        <v>3900</v>
      </c>
      <c r="M17" s="48" t="s">
        <v>41</v>
      </c>
      <c r="N17" s="116" t="s">
        <v>42</v>
      </c>
      <c r="O17" s="49"/>
      <c r="P17" s="49"/>
      <c r="Q17" s="49"/>
      <c r="R17" s="49"/>
      <c r="S17" s="75"/>
    </row>
  </sheetData>
  <sheetProtection/>
  <mergeCells count="10">
    <mergeCell ref="C2:S2"/>
    <mergeCell ref="K4:K5"/>
    <mergeCell ref="L4:L5"/>
    <mergeCell ref="M4:S4"/>
    <mergeCell ref="C4:C5"/>
    <mergeCell ref="D4:E5"/>
    <mergeCell ref="F4:F5"/>
    <mergeCell ref="G4:H5"/>
    <mergeCell ref="I4:I5"/>
    <mergeCell ref="J4:J5"/>
  </mergeCells>
  <printOptions horizontalCentered="1" verticalCentered="1"/>
  <pageMargins left="0.07874015748031496" right="0.4724409448818898" top="0" bottom="0.984251968503937" header="0.5118110236220472" footer="0.5118110236220472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19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3.00390625" style="0" bestFit="1" customWidth="1"/>
    <col min="2" max="2" width="9.8515625" style="0" hidden="1" customWidth="1"/>
    <col min="3" max="3" width="18.7109375" style="0" customWidth="1"/>
    <col min="4" max="4" width="12.140625" style="0" customWidth="1"/>
    <col min="5" max="5" width="7.7109375" style="0" hidden="1" customWidth="1"/>
    <col min="6" max="6" width="17.00390625" style="0" customWidth="1"/>
    <col min="7" max="7" width="9.421875" style="0" customWidth="1"/>
    <col min="8" max="8" width="7.7109375" style="0" hidden="1" customWidth="1"/>
    <col min="9" max="9" width="13.00390625" style="0" bestFit="1" customWidth="1"/>
    <col min="10" max="10" width="14.7109375" style="0" bestFit="1" customWidth="1"/>
    <col min="11" max="11" width="9.7109375" style="0" hidden="1" customWidth="1"/>
    <col min="12" max="12" width="5.28125" style="0" bestFit="1" customWidth="1"/>
    <col min="13" max="18" width="3.28125" style="0" bestFit="1" customWidth="1"/>
    <col min="19" max="19" width="8.421875" style="0" hidden="1" customWidth="1"/>
    <col min="20" max="20" width="7.140625" style="0" hidden="1" customWidth="1"/>
    <col min="21" max="21" width="7.421875" style="0" hidden="1" customWidth="1"/>
    <col min="22" max="22" width="8.421875" style="0" hidden="1" customWidth="1"/>
    <col min="23" max="23" width="7.140625" style="0" hidden="1" customWidth="1"/>
    <col min="24" max="24" width="7.421875" style="0" hidden="1" customWidth="1"/>
    <col min="25" max="25" width="8.421875" style="0" hidden="1" customWidth="1"/>
    <col min="26" max="26" width="7.140625" style="0" hidden="1" customWidth="1"/>
    <col min="27" max="27" width="7.421875" style="0" hidden="1" customWidth="1"/>
    <col min="28" max="28" width="8.421875" style="0" bestFit="1" customWidth="1"/>
    <col min="29" max="30" width="8.140625" style="0" bestFit="1" customWidth="1"/>
    <col min="31" max="31" width="9.00390625" style="0" customWidth="1"/>
    <col min="32" max="32" width="8.7109375" style="0" customWidth="1"/>
    <col min="33" max="33" width="35.28125" style="0" bestFit="1" customWidth="1"/>
  </cols>
  <sheetData>
    <row r="3" ht="13.5" thickBot="1"/>
    <row r="4" spans="19:30" ht="13.5" thickTop="1">
      <c r="S4" s="391" t="s">
        <v>89</v>
      </c>
      <c r="T4" s="391"/>
      <c r="U4" s="391"/>
      <c r="V4" s="395" t="s">
        <v>96</v>
      </c>
      <c r="W4" s="396"/>
      <c r="X4" s="397"/>
      <c r="Y4" s="395" t="s">
        <v>97</v>
      </c>
      <c r="Z4" s="396"/>
      <c r="AA4" s="397"/>
      <c r="AB4" s="395" t="s">
        <v>12</v>
      </c>
      <c r="AC4" s="396"/>
      <c r="AD4" s="397"/>
    </row>
    <row r="5" spans="19:30" ht="12" customHeight="1" thickBot="1">
      <c r="S5" s="393"/>
      <c r="T5" s="393"/>
      <c r="U5" s="393"/>
      <c r="V5" s="398"/>
      <c r="W5" s="399"/>
      <c r="X5" s="400"/>
      <c r="Y5" s="398"/>
      <c r="Z5" s="399"/>
      <c r="AA5" s="400"/>
      <c r="AB5" s="398"/>
      <c r="AC5" s="399"/>
      <c r="AD5" s="400"/>
    </row>
    <row r="6" spans="1:32" ht="13.5" thickBot="1">
      <c r="A6" s="40"/>
      <c r="B6" s="372" t="s">
        <v>0</v>
      </c>
      <c r="C6" s="370" t="s">
        <v>18</v>
      </c>
      <c r="D6" s="374"/>
      <c r="E6" s="377" t="s">
        <v>13</v>
      </c>
      <c r="F6" s="370" t="s">
        <v>19</v>
      </c>
      <c r="G6" s="374"/>
      <c r="H6" s="377" t="s">
        <v>13</v>
      </c>
      <c r="I6" s="379" t="s">
        <v>14</v>
      </c>
      <c r="J6" s="366" t="s">
        <v>15</v>
      </c>
      <c r="K6" s="368" t="s">
        <v>16</v>
      </c>
      <c r="L6" s="370" t="s">
        <v>20</v>
      </c>
      <c r="M6" s="371"/>
      <c r="N6" s="371"/>
      <c r="O6" s="371"/>
      <c r="P6" s="371"/>
      <c r="Q6" s="371"/>
      <c r="R6" s="368"/>
      <c r="S6" s="100" t="s">
        <v>6</v>
      </c>
      <c r="T6" s="101" t="s">
        <v>7</v>
      </c>
      <c r="U6" s="102" t="s">
        <v>7</v>
      </c>
      <c r="V6" s="100" t="s">
        <v>6</v>
      </c>
      <c r="W6" s="101" t="s">
        <v>7</v>
      </c>
      <c r="X6" s="102" t="s">
        <v>7</v>
      </c>
      <c r="Y6" s="100" t="s">
        <v>6</v>
      </c>
      <c r="Z6" s="101" t="s">
        <v>7</v>
      </c>
      <c r="AA6" s="102" t="s">
        <v>7</v>
      </c>
      <c r="AB6" s="100" t="s">
        <v>6</v>
      </c>
      <c r="AC6" s="101" t="s">
        <v>7</v>
      </c>
      <c r="AD6" s="102" t="s">
        <v>7</v>
      </c>
      <c r="AE6" s="84" t="s">
        <v>98</v>
      </c>
      <c r="AF6" s="84" t="s">
        <v>98</v>
      </c>
    </row>
    <row r="7" spans="1:32" ht="59.25" customHeight="1" thickBot="1">
      <c r="A7" s="40"/>
      <c r="B7" s="373"/>
      <c r="C7" s="375"/>
      <c r="D7" s="376"/>
      <c r="E7" s="378"/>
      <c r="F7" s="375"/>
      <c r="G7" s="376"/>
      <c r="H7" s="378"/>
      <c r="I7" s="380"/>
      <c r="J7" s="367"/>
      <c r="K7" s="369"/>
      <c r="L7" s="111" t="s">
        <v>103</v>
      </c>
      <c r="M7" s="59" t="s">
        <v>17</v>
      </c>
      <c r="N7" s="59" t="s">
        <v>21</v>
      </c>
      <c r="O7" s="59" t="s">
        <v>22</v>
      </c>
      <c r="P7" s="59" t="s">
        <v>23</v>
      </c>
      <c r="Q7" s="59" t="s">
        <v>24</v>
      </c>
      <c r="R7" s="71" t="s">
        <v>32</v>
      </c>
      <c r="S7" s="105" t="s">
        <v>9</v>
      </c>
      <c r="T7" s="106" t="s">
        <v>10</v>
      </c>
      <c r="U7" s="107" t="s">
        <v>11</v>
      </c>
      <c r="V7" s="105" t="s">
        <v>9</v>
      </c>
      <c r="W7" s="106" t="s">
        <v>10</v>
      </c>
      <c r="X7" s="107" t="s">
        <v>11</v>
      </c>
      <c r="Y7" s="105" t="s">
        <v>9</v>
      </c>
      <c r="Z7" s="106" t="s">
        <v>10</v>
      </c>
      <c r="AA7" s="107" t="s">
        <v>11</v>
      </c>
      <c r="AB7" s="105" t="s">
        <v>9</v>
      </c>
      <c r="AC7" s="106" t="s">
        <v>10</v>
      </c>
      <c r="AD7" s="107" t="s">
        <v>11</v>
      </c>
      <c r="AE7" s="108" t="s">
        <v>100</v>
      </c>
      <c r="AF7" s="108" t="s">
        <v>99</v>
      </c>
    </row>
    <row r="8" spans="1:33" ht="18.75" customHeight="1">
      <c r="A8" s="288">
        <v>1</v>
      </c>
      <c r="B8" s="289">
        <v>2</v>
      </c>
      <c r="C8" s="290" t="s">
        <v>111</v>
      </c>
      <c r="D8" s="291" t="s">
        <v>112</v>
      </c>
      <c r="E8" s="292" t="s">
        <v>36</v>
      </c>
      <c r="F8" s="290" t="s">
        <v>111</v>
      </c>
      <c r="G8" s="291" t="s">
        <v>113</v>
      </c>
      <c r="H8" s="292" t="s">
        <v>50</v>
      </c>
      <c r="I8" s="293" t="s">
        <v>57</v>
      </c>
      <c r="J8" s="294" t="s">
        <v>58</v>
      </c>
      <c r="K8" s="295">
        <v>5700</v>
      </c>
      <c r="L8" s="296" t="s">
        <v>59</v>
      </c>
      <c r="M8" s="297" t="s">
        <v>42</v>
      </c>
      <c r="N8" s="298"/>
      <c r="O8" s="298"/>
      <c r="P8" s="298" t="s">
        <v>42</v>
      </c>
      <c r="Q8" s="298"/>
      <c r="R8" s="299"/>
      <c r="S8" s="300">
        <f>'Section 1'!Y11</f>
        <v>0</v>
      </c>
      <c r="T8" s="301">
        <f>'Section 1'!Z11</f>
        <v>0.08637731481481492</v>
      </c>
      <c r="U8" s="302">
        <f>'Section 1'!AA11</f>
        <v>0.016932870370370525</v>
      </c>
      <c r="V8" s="300">
        <f>'Section 2'!Y11</f>
        <v>0</v>
      </c>
      <c r="W8" s="301">
        <f>'Section 2'!Z11</f>
        <v>0.0798611111111111</v>
      </c>
      <c r="X8" s="302">
        <f>'Section 2'!AA11</f>
        <v>0.011111111111111124</v>
      </c>
      <c r="Y8" s="300">
        <f>'Section 3'!Y11</f>
        <v>0</v>
      </c>
      <c r="Z8" s="301">
        <f>'Section 3'!Z11</f>
        <v>0.030451388888888875</v>
      </c>
      <c r="AA8" s="302">
        <f>'Section 3'!AA11</f>
        <v>0.006145833333333368</v>
      </c>
      <c r="AB8" s="300">
        <f aca="true" t="shared" si="0" ref="AB8:AD15">S8+V8+Y8</f>
        <v>0</v>
      </c>
      <c r="AC8" s="363">
        <f t="shared" si="0"/>
        <v>0.1966898148148149</v>
      </c>
      <c r="AD8" s="359">
        <f t="shared" si="0"/>
        <v>0.03418981481481502</v>
      </c>
      <c r="AE8" s="303"/>
      <c r="AF8" s="304"/>
      <c r="AG8" s="347" t="s">
        <v>128</v>
      </c>
    </row>
    <row r="9" spans="1:33" ht="18.75" customHeight="1">
      <c r="A9" s="144">
        <v>2</v>
      </c>
      <c r="B9" s="55">
        <v>1</v>
      </c>
      <c r="C9" s="69" t="s">
        <v>34</v>
      </c>
      <c r="D9" s="171" t="s">
        <v>35</v>
      </c>
      <c r="E9" s="142" t="s">
        <v>36</v>
      </c>
      <c r="F9" s="152" t="s">
        <v>116</v>
      </c>
      <c r="G9" s="171" t="s">
        <v>117</v>
      </c>
      <c r="H9" s="142" t="s">
        <v>38</v>
      </c>
      <c r="I9" s="154" t="s">
        <v>39</v>
      </c>
      <c r="J9" s="155" t="s">
        <v>40</v>
      </c>
      <c r="K9" s="153">
        <v>4600</v>
      </c>
      <c r="L9" s="156" t="s">
        <v>41</v>
      </c>
      <c r="M9" s="157" t="s">
        <v>42</v>
      </c>
      <c r="N9" s="158"/>
      <c r="O9" s="158"/>
      <c r="P9" s="158"/>
      <c r="Q9" s="158"/>
      <c r="R9" s="133"/>
      <c r="S9" s="193">
        <f>'Section 1'!Y10</f>
        <v>0</v>
      </c>
      <c r="T9" s="134">
        <f>'Section 1'!Z10</f>
        <v>0.0890046296296294</v>
      </c>
      <c r="U9" s="135">
        <f>'Section 1'!AA10</f>
        <v>0.02067129629629649</v>
      </c>
      <c r="V9" s="193">
        <f>'Section 2'!Y10</f>
        <v>0</v>
      </c>
      <c r="W9" s="134">
        <f>'Section 2'!Z10</f>
        <v>0.08680555555555552</v>
      </c>
      <c r="X9" s="135">
        <f>'Section 2'!AA10</f>
        <v>0.018773148148148285</v>
      </c>
      <c r="Y9" s="193">
        <f>'Section 3'!Y10</f>
        <v>0</v>
      </c>
      <c r="Z9" s="134">
        <f>'Section 3'!Z10</f>
        <v>0.03361111111111115</v>
      </c>
      <c r="AA9" s="135">
        <f>'Section 3'!AA10</f>
        <v>0.00930555555555564</v>
      </c>
      <c r="AB9" s="193">
        <f t="shared" si="0"/>
        <v>0</v>
      </c>
      <c r="AC9" s="134">
        <f t="shared" si="0"/>
        <v>0.20942129629629608</v>
      </c>
      <c r="AD9" s="360">
        <f t="shared" si="0"/>
        <v>0.04875000000000042</v>
      </c>
      <c r="AE9" s="353">
        <f>AD9-$AD$8</f>
        <v>0.014560185185185398</v>
      </c>
      <c r="AF9" s="354">
        <f>AD9-AD8</f>
        <v>0.014560185185185398</v>
      </c>
      <c r="AG9" s="348" t="s">
        <v>127</v>
      </c>
    </row>
    <row r="10" spans="1:33" ht="18.75" customHeight="1">
      <c r="A10" s="288">
        <v>3</v>
      </c>
      <c r="B10" s="305">
        <v>3</v>
      </c>
      <c r="C10" s="306" t="s">
        <v>86</v>
      </c>
      <c r="D10" s="307" t="s">
        <v>87</v>
      </c>
      <c r="E10" s="308"/>
      <c r="F10" s="309" t="s">
        <v>104</v>
      </c>
      <c r="G10" s="310" t="s">
        <v>105</v>
      </c>
      <c r="H10" s="311" t="s">
        <v>50</v>
      </c>
      <c r="I10" s="312" t="s">
        <v>63</v>
      </c>
      <c r="J10" s="313" t="s">
        <v>64</v>
      </c>
      <c r="K10" s="314">
        <v>4200</v>
      </c>
      <c r="L10" s="315" t="s">
        <v>41</v>
      </c>
      <c r="M10" s="316" t="s">
        <v>42</v>
      </c>
      <c r="N10" s="316"/>
      <c r="O10" s="316"/>
      <c r="P10" s="316"/>
      <c r="Q10" s="316"/>
      <c r="R10" s="317"/>
      <c r="S10" s="318">
        <f>'Section 1'!Y14</f>
        <v>0</v>
      </c>
      <c r="T10" s="319">
        <f>'Section 1'!Z14</f>
        <v>0.09274305555555551</v>
      </c>
      <c r="U10" s="320">
        <f>'Section 1'!AA14</f>
        <v>0.027743055555555608</v>
      </c>
      <c r="V10" s="318">
        <f>'Section 2'!Y14</f>
        <v>0</v>
      </c>
      <c r="W10" s="319">
        <f>'Section 2'!Z14</f>
        <v>0.0895833333333334</v>
      </c>
      <c r="X10" s="320">
        <f>'Section 2'!AA14</f>
        <v>0.021782407407407448</v>
      </c>
      <c r="Y10" s="318">
        <f>'Section 3'!Y14</f>
        <v>0</v>
      </c>
      <c r="Z10" s="319">
        <f>'Section 3'!Z14</f>
        <v>0.03528935185185189</v>
      </c>
      <c r="AA10" s="320">
        <f>'Section 3'!AA14</f>
        <v>0.010983796296296384</v>
      </c>
      <c r="AB10" s="318">
        <f t="shared" si="0"/>
        <v>0</v>
      </c>
      <c r="AC10" s="319">
        <f t="shared" si="0"/>
        <v>0.2176157407407408</v>
      </c>
      <c r="AD10" s="361">
        <f t="shared" si="0"/>
        <v>0.06050925925925944</v>
      </c>
      <c r="AE10" s="355">
        <f aca="true" t="shared" si="1" ref="AE10:AE15">AD10-$AD$8</f>
        <v>0.026319444444444423</v>
      </c>
      <c r="AF10" s="356">
        <f aca="true" t="shared" si="2" ref="AF10:AF15">AD10-AD9</f>
        <v>0.011759259259259025</v>
      </c>
      <c r="AG10" s="349" t="s">
        <v>129</v>
      </c>
    </row>
    <row r="11" spans="1:33" ht="18.75" customHeight="1">
      <c r="A11" s="144">
        <v>4</v>
      </c>
      <c r="B11" s="55">
        <v>5</v>
      </c>
      <c r="C11" s="162" t="s">
        <v>106</v>
      </c>
      <c r="D11" s="187" t="s">
        <v>37</v>
      </c>
      <c r="E11" s="283" t="s">
        <v>82</v>
      </c>
      <c r="F11" s="162" t="s">
        <v>107</v>
      </c>
      <c r="G11" s="187" t="s">
        <v>108</v>
      </c>
      <c r="H11" s="184" t="s">
        <v>43</v>
      </c>
      <c r="I11" s="164" t="s">
        <v>52</v>
      </c>
      <c r="J11" s="286" t="s">
        <v>53</v>
      </c>
      <c r="K11" s="163">
        <v>4200</v>
      </c>
      <c r="L11" s="165" t="s">
        <v>51</v>
      </c>
      <c r="M11" s="166"/>
      <c r="N11" s="167" t="s">
        <v>42</v>
      </c>
      <c r="O11" s="167"/>
      <c r="P11" s="167"/>
      <c r="Q11" s="167"/>
      <c r="R11" s="138"/>
      <c r="S11" s="193">
        <f>'Section 1'!Y16</f>
        <v>0</v>
      </c>
      <c r="T11" s="134">
        <f>'Section 1'!Z16</f>
        <v>0.09679398148148155</v>
      </c>
      <c r="U11" s="135">
        <f>'Section 1'!AA16</f>
        <v>0.027673611111111277</v>
      </c>
      <c r="V11" s="193">
        <f>'Section 2'!Y16</f>
        <v>0</v>
      </c>
      <c r="W11" s="134">
        <f>'Section 2'!Z16</f>
        <v>0.09444444444444444</v>
      </c>
      <c r="X11" s="135">
        <f>'Section 2'!AA16</f>
        <v>0.02569444444444446</v>
      </c>
      <c r="Y11" s="193">
        <f>'Section 3'!Y16</f>
        <v>0</v>
      </c>
      <c r="Z11" s="134">
        <f>'Section 3'!Z16</f>
        <v>0.03604166666666686</v>
      </c>
      <c r="AA11" s="135">
        <f>'Section 3'!AA16</f>
        <v>0.011736111111111305</v>
      </c>
      <c r="AB11" s="193">
        <f t="shared" si="0"/>
        <v>0</v>
      </c>
      <c r="AC11" s="134">
        <f t="shared" si="0"/>
        <v>0.22728009259259285</v>
      </c>
      <c r="AD11" s="360">
        <f t="shared" si="0"/>
        <v>0.06510416666666705</v>
      </c>
      <c r="AE11" s="353">
        <f t="shared" si="1"/>
        <v>0.030914351851852026</v>
      </c>
      <c r="AF11" s="354">
        <f t="shared" si="2"/>
        <v>0.004594907407407603</v>
      </c>
      <c r="AG11" s="350" t="s">
        <v>130</v>
      </c>
    </row>
    <row r="12" spans="1:33" ht="18.75" customHeight="1">
      <c r="A12" s="288">
        <v>5</v>
      </c>
      <c r="B12" s="305">
        <v>7</v>
      </c>
      <c r="C12" s="323" t="s">
        <v>46</v>
      </c>
      <c r="D12" s="310" t="s">
        <v>47</v>
      </c>
      <c r="E12" s="311" t="s">
        <v>38</v>
      </c>
      <c r="F12" s="324" t="s">
        <v>48</v>
      </c>
      <c r="G12" s="324" t="s">
        <v>49</v>
      </c>
      <c r="H12" s="314" t="s">
        <v>50</v>
      </c>
      <c r="I12" s="325" t="s">
        <v>44</v>
      </c>
      <c r="J12" s="326" t="s">
        <v>45</v>
      </c>
      <c r="K12" s="314">
        <v>4200</v>
      </c>
      <c r="L12" s="315" t="s">
        <v>51</v>
      </c>
      <c r="M12" s="327"/>
      <c r="N12" s="327" t="s">
        <v>42</v>
      </c>
      <c r="O12" s="327"/>
      <c r="P12" s="327"/>
      <c r="Q12" s="327"/>
      <c r="R12" s="328"/>
      <c r="S12" s="329">
        <f>'Section 1'!Y12</f>
        <v>0</v>
      </c>
      <c r="T12" s="330">
        <f>'Section 1'!Z12</f>
        <v>0.09862268518518524</v>
      </c>
      <c r="U12" s="331">
        <f>'Section 1'!AA12</f>
        <v>0.029178240740740848</v>
      </c>
      <c r="V12" s="329">
        <f>'Section 2'!Y12</f>
        <v>0</v>
      </c>
      <c r="W12" s="330">
        <f>'Section 2'!Z12</f>
        <v>0.09513888888888905</v>
      </c>
      <c r="X12" s="331">
        <f>'Section 2'!AA12</f>
        <v>0.027175925925925885</v>
      </c>
      <c r="Y12" s="329">
        <f>'Section 3'!Y12</f>
        <v>0</v>
      </c>
      <c r="Z12" s="330">
        <f>'Section 3'!Z12</f>
        <v>0.04236111111111118</v>
      </c>
      <c r="AA12" s="331">
        <f>'Section 3'!AA12</f>
        <v>0.018055555555555627</v>
      </c>
      <c r="AB12" s="329">
        <f t="shared" si="0"/>
        <v>0</v>
      </c>
      <c r="AC12" s="330">
        <f t="shared" si="0"/>
        <v>0.23612268518518548</v>
      </c>
      <c r="AD12" s="362">
        <f t="shared" si="0"/>
        <v>0.07440972222222236</v>
      </c>
      <c r="AE12" s="357">
        <f t="shared" si="1"/>
        <v>0.04021990740740734</v>
      </c>
      <c r="AF12" s="358">
        <f t="shared" si="2"/>
        <v>0.009305555555555317</v>
      </c>
      <c r="AG12" s="349"/>
    </row>
    <row r="13" spans="1:33" ht="18.75" customHeight="1">
      <c r="A13" s="144">
        <v>6</v>
      </c>
      <c r="B13" s="55">
        <v>20</v>
      </c>
      <c r="C13" s="69" t="s">
        <v>114</v>
      </c>
      <c r="D13" s="171" t="s">
        <v>115</v>
      </c>
      <c r="E13" s="142" t="s">
        <v>50</v>
      </c>
      <c r="F13" s="43" t="s">
        <v>122</v>
      </c>
      <c r="G13" s="284" t="s">
        <v>123</v>
      </c>
      <c r="H13" s="285" t="s">
        <v>38</v>
      </c>
      <c r="I13" s="154" t="s">
        <v>60</v>
      </c>
      <c r="J13" s="169" t="s">
        <v>61</v>
      </c>
      <c r="K13" s="153">
        <v>2200</v>
      </c>
      <c r="L13" s="156" t="s">
        <v>62</v>
      </c>
      <c r="M13" s="161" t="s">
        <v>42</v>
      </c>
      <c r="N13" s="161"/>
      <c r="O13" s="161" t="s">
        <v>42</v>
      </c>
      <c r="P13" s="161"/>
      <c r="Q13" s="161"/>
      <c r="R13" s="137"/>
      <c r="S13" s="193">
        <f>'Section 1'!Y13</f>
        <v>0</v>
      </c>
      <c r="T13" s="134">
        <f>'Section 1'!Z13</f>
        <v>0.10406250000000017</v>
      </c>
      <c r="U13" s="135">
        <f>'Section 1'!AA13</f>
        <v>0.03593750000000012</v>
      </c>
      <c r="V13" s="193">
        <f>'Section 2'!Y13</f>
        <v>0</v>
      </c>
      <c r="W13" s="134">
        <f>'Section 2'!Z13</f>
        <v>0.10902777777777778</v>
      </c>
      <c r="X13" s="135">
        <f>'Section 2'!AA13</f>
        <v>0.04113425925925929</v>
      </c>
      <c r="Y13" s="193">
        <f>'Section 3'!Y13</f>
        <v>0</v>
      </c>
      <c r="Z13" s="134">
        <f>'Section 3'!Z13</f>
        <v>0.040879629629629766</v>
      </c>
      <c r="AA13" s="135">
        <f>'Section 3'!AA13</f>
        <v>0.01657407407407421</v>
      </c>
      <c r="AB13" s="193">
        <f t="shared" si="0"/>
        <v>0</v>
      </c>
      <c r="AC13" s="134">
        <f t="shared" si="0"/>
        <v>0.2539699074074077</v>
      </c>
      <c r="AD13" s="360">
        <f t="shared" si="0"/>
        <v>0.09364583333333362</v>
      </c>
      <c r="AE13" s="353">
        <f t="shared" si="1"/>
        <v>0.0594560185185186</v>
      </c>
      <c r="AF13" s="354">
        <f t="shared" si="2"/>
        <v>0.01923611111111126</v>
      </c>
      <c r="AG13" s="348" t="s">
        <v>131</v>
      </c>
    </row>
    <row r="14" spans="1:33" ht="18.75" customHeight="1">
      <c r="A14" s="288">
        <v>7</v>
      </c>
      <c r="B14" s="305">
        <v>16</v>
      </c>
      <c r="C14" s="323" t="s">
        <v>71</v>
      </c>
      <c r="D14" s="310" t="s">
        <v>72</v>
      </c>
      <c r="E14" s="311" t="s">
        <v>50</v>
      </c>
      <c r="F14" s="306" t="s">
        <v>73</v>
      </c>
      <c r="G14" s="310" t="s">
        <v>74</v>
      </c>
      <c r="H14" s="311" t="s">
        <v>38</v>
      </c>
      <c r="I14" s="332" t="s">
        <v>69</v>
      </c>
      <c r="J14" s="333" t="s">
        <v>70</v>
      </c>
      <c r="K14" s="314">
        <v>3500</v>
      </c>
      <c r="L14" s="315" t="s">
        <v>62</v>
      </c>
      <c r="M14" s="334" t="s">
        <v>42</v>
      </c>
      <c r="N14" s="327"/>
      <c r="O14" s="327" t="s">
        <v>42</v>
      </c>
      <c r="P14" s="327"/>
      <c r="Q14" s="327"/>
      <c r="R14" s="328"/>
      <c r="S14" s="318">
        <f>'Section 1'!Y17</f>
        <v>0</v>
      </c>
      <c r="T14" s="319">
        <f>'Section 1'!Z17</f>
        <v>0.10196759259259258</v>
      </c>
      <c r="U14" s="320">
        <f>'Section 1'!AA17</f>
        <v>0.03252314814814819</v>
      </c>
      <c r="V14" s="318">
        <f>'Section 2'!Y17</f>
        <v>0</v>
      </c>
      <c r="W14" s="319">
        <f>'Section 2'!Z17</f>
        <v>0.11875000000000008</v>
      </c>
      <c r="X14" s="320">
        <f>'Section 2'!AA17</f>
        <v>0.05041666666666664</v>
      </c>
      <c r="Y14" s="318">
        <f>'Section 3'!Y17</f>
        <v>0</v>
      </c>
      <c r="Z14" s="319">
        <f>'Section 3'!Z17</f>
        <v>0.04199074074074083</v>
      </c>
      <c r="AA14" s="320">
        <f>'Section 3'!AA17</f>
        <v>0.017685185185185272</v>
      </c>
      <c r="AB14" s="335">
        <f t="shared" si="0"/>
        <v>0</v>
      </c>
      <c r="AC14" s="319">
        <f t="shared" si="0"/>
        <v>0.2627083333333335</v>
      </c>
      <c r="AD14" s="361">
        <f t="shared" si="0"/>
        <v>0.1006250000000001</v>
      </c>
      <c r="AE14" s="355">
        <f t="shared" si="1"/>
        <v>0.06643518518518508</v>
      </c>
      <c r="AF14" s="356">
        <f t="shared" si="2"/>
        <v>0.006979166666666481</v>
      </c>
      <c r="AG14" s="351"/>
    </row>
    <row r="15" spans="1:33" ht="18.75" customHeight="1">
      <c r="A15" s="144">
        <v>8</v>
      </c>
      <c r="B15" s="55">
        <v>11</v>
      </c>
      <c r="C15" s="69" t="s">
        <v>78</v>
      </c>
      <c r="D15" s="171" t="s">
        <v>79</v>
      </c>
      <c r="E15" s="142" t="s">
        <v>43</v>
      </c>
      <c r="F15" s="69" t="s">
        <v>80</v>
      </c>
      <c r="G15" s="171" t="s">
        <v>81</v>
      </c>
      <c r="H15" s="142" t="s">
        <v>43</v>
      </c>
      <c r="I15" s="154" t="s">
        <v>63</v>
      </c>
      <c r="J15" s="155" t="s">
        <v>64</v>
      </c>
      <c r="K15" s="153">
        <v>4200</v>
      </c>
      <c r="L15" s="156" t="s">
        <v>41</v>
      </c>
      <c r="M15" s="157" t="s">
        <v>42</v>
      </c>
      <c r="N15" s="158"/>
      <c r="O15" s="158"/>
      <c r="P15" s="158"/>
      <c r="Q15" s="158"/>
      <c r="R15" s="133"/>
      <c r="S15" s="193">
        <f>'Section 1'!Y18</f>
        <v>0</v>
      </c>
      <c r="T15" s="134">
        <f>'Section 1'!Z18</f>
        <v>0.16531249999999997</v>
      </c>
      <c r="U15" s="135">
        <f>'Section 1'!AA18</f>
        <v>0.09586805555555558</v>
      </c>
      <c r="V15" s="193">
        <f>'Section 2'!Y18</f>
        <v>0</v>
      </c>
      <c r="W15" s="134">
        <f>'Section 2'!Z18</f>
        <v>0.10486111111111118</v>
      </c>
      <c r="X15" s="135">
        <f>'Section 2'!AA18</f>
        <v>0.03689814814814818</v>
      </c>
      <c r="Y15" s="193">
        <f>'Section 3'!Y18</f>
        <v>0</v>
      </c>
      <c r="Z15" s="134">
        <f>'Section 3'!Z18</f>
        <v>0.04358796296296308</v>
      </c>
      <c r="AA15" s="135">
        <f>'Section 3'!AA18</f>
        <v>0.019282407407407522</v>
      </c>
      <c r="AB15" s="237">
        <f t="shared" si="0"/>
        <v>0</v>
      </c>
      <c r="AC15" s="134">
        <f t="shared" si="0"/>
        <v>0.31376157407407423</v>
      </c>
      <c r="AD15" s="360">
        <f t="shared" si="0"/>
        <v>0.1520486111111113</v>
      </c>
      <c r="AE15" s="353">
        <f t="shared" si="1"/>
        <v>0.11785879629629627</v>
      </c>
      <c r="AF15" s="354">
        <f t="shared" si="2"/>
        <v>0.051423611111111184</v>
      </c>
      <c r="AG15" s="352"/>
    </row>
    <row r="16" spans="1:33" ht="18.75" customHeight="1">
      <c r="A16" s="288">
        <v>9</v>
      </c>
      <c r="B16" s="305">
        <v>12</v>
      </c>
      <c r="C16" s="323" t="s">
        <v>54</v>
      </c>
      <c r="D16" s="310" t="s">
        <v>55</v>
      </c>
      <c r="E16" s="311" t="s">
        <v>50</v>
      </c>
      <c r="F16" s="323" t="s">
        <v>54</v>
      </c>
      <c r="G16" s="310" t="s">
        <v>56</v>
      </c>
      <c r="H16" s="311" t="s">
        <v>50</v>
      </c>
      <c r="I16" s="325" t="s">
        <v>57</v>
      </c>
      <c r="J16" s="313" t="s">
        <v>58</v>
      </c>
      <c r="K16" s="314">
        <v>2000</v>
      </c>
      <c r="L16" s="315" t="s">
        <v>59</v>
      </c>
      <c r="M16" s="336" t="s">
        <v>42</v>
      </c>
      <c r="N16" s="327"/>
      <c r="O16" s="327"/>
      <c r="P16" s="327" t="s">
        <v>42</v>
      </c>
      <c r="Q16" s="327"/>
      <c r="R16" s="328"/>
      <c r="S16" s="337" t="str">
        <f>'Section 1'!Y9</f>
        <v>Ab</v>
      </c>
      <c r="T16" s="304" t="str">
        <f>'Section 1'!Z9</f>
        <v>Ab</v>
      </c>
      <c r="U16" s="338" t="str">
        <f>'Section 1'!AA9</f>
        <v>Ab</v>
      </c>
      <c r="V16" s="337" t="str">
        <f>'Section 2'!Y9</f>
        <v>Ab</v>
      </c>
      <c r="W16" s="304" t="str">
        <f>'Section 2'!Z9</f>
        <v>Ab</v>
      </c>
      <c r="X16" s="338" t="str">
        <f>'Section 2'!AA9</f>
        <v>Ab</v>
      </c>
      <c r="Y16" s="337" t="str">
        <f>'Section 3'!Y9</f>
        <v>Ab</v>
      </c>
      <c r="Z16" s="304" t="str">
        <f>'Section 3'!Z9</f>
        <v>Ab</v>
      </c>
      <c r="AA16" s="338" t="str">
        <f>'Section 3'!AA9</f>
        <v>Ab</v>
      </c>
      <c r="AB16" s="339" t="s">
        <v>125</v>
      </c>
      <c r="AC16" s="340" t="s">
        <v>125</v>
      </c>
      <c r="AD16" s="341" t="s">
        <v>125</v>
      </c>
      <c r="AE16" s="303"/>
      <c r="AF16" s="304"/>
      <c r="AG16" s="394" t="s">
        <v>132</v>
      </c>
    </row>
    <row r="17" spans="1:33" ht="18.75" customHeight="1">
      <c r="A17" s="144">
        <v>10</v>
      </c>
      <c r="B17" s="55">
        <v>10</v>
      </c>
      <c r="C17" s="69" t="s">
        <v>65</v>
      </c>
      <c r="D17" s="171" t="s">
        <v>75</v>
      </c>
      <c r="E17" s="185" t="s">
        <v>43</v>
      </c>
      <c r="F17" s="69" t="s">
        <v>76</v>
      </c>
      <c r="G17" s="171" t="s">
        <v>77</v>
      </c>
      <c r="H17" s="142" t="s">
        <v>50</v>
      </c>
      <c r="I17" s="154" t="s">
        <v>69</v>
      </c>
      <c r="J17" s="173" t="s">
        <v>70</v>
      </c>
      <c r="K17" s="153">
        <v>3900</v>
      </c>
      <c r="L17" s="156" t="s">
        <v>41</v>
      </c>
      <c r="M17" s="157" t="s">
        <v>42</v>
      </c>
      <c r="N17" s="158"/>
      <c r="O17" s="158"/>
      <c r="P17" s="158"/>
      <c r="Q17" s="158"/>
      <c r="R17" s="133"/>
      <c r="S17" s="193">
        <f>'Section 1'!Y15</f>
        <v>0.25</v>
      </c>
      <c r="T17" s="134">
        <f>'Section 1'!Z15</f>
        <v>0</v>
      </c>
      <c r="U17" s="135">
        <f>'Section 1'!AA15</f>
        <v>0.3194444444444444</v>
      </c>
      <c r="V17" s="193">
        <f>'Section 2'!Y15</f>
        <v>0.25</v>
      </c>
      <c r="W17" s="134">
        <f>'Section 2'!Z15</f>
        <v>0.00694444444444442</v>
      </c>
      <c r="X17" s="135">
        <f>'Section 2'!AA15</f>
        <v>0.3125</v>
      </c>
      <c r="Y17" s="193" t="str">
        <f>'Section 3'!Y15</f>
        <v>Ab</v>
      </c>
      <c r="Z17" s="134" t="str">
        <f>'Section 3'!Z15</f>
        <v>Ab</v>
      </c>
      <c r="AA17" s="135" t="str">
        <f>'Section 3'!AA15</f>
        <v>Ab</v>
      </c>
      <c r="AB17" s="237" t="s">
        <v>125</v>
      </c>
      <c r="AC17" s="275" t="s">
        <v>125</v>
      </c>
      <c r="AD17" s="141" t="s">
        <v>125</v>
      </c>
      <c r="AE17" s="136"/>
      <c r="AF17" s="134"/>
      <c r="AG17" s="394"/>
    </row>
    <row r="18" spans="1:33" ht="18.75" customHeight="1">
      <c r="A18" s="288">
        <v>11</v>
      </c>
      <c r="B18" s="305">
        <v>15</v>
      </c>
      <c r="C18" s="323" t="s">
        <v>83</v>
      </c>
      <c r="D18" s="310" t="s">
        <v>84</v>
      </c>
      <c r="E18" s="311" t="s">
        <v>85</v>
      </c>
      <c r="F18" s="342" t="s">
        <v>109</v>
      </c>
      <c r="G18" s="343" t="s">
        <v>110</v>
      </c>
      <c r="H18" s="344" t="s">
        <v>38</v>
      </c>
      <c r="I18" s="345" t="s">
        <v>44</v>
      </c>
      <c r="J18" s="333" t="s">
        <v>88</v>
      </c>
      <c r="K18" s="314">
        <v>4200</v>
      </c>
      <c r="L18" s="315" t="s">
        <v>51</v>
      </c>
      <c r="M18" s="334"/>
      <c r="N18" s="316" t="s">
        <v>42</v>
      </c>
      <c r="O18" s="312"/>
      <c r="P18" s="312"/>
      <c r="Q18" s="312"/>
      <c r="R18" s="311"/>
      <c r="S18" s="318">
        <f>'Section 1'!Y19</f>
        <v>0</v>
      </c>
      <c r="T18" s="319">
        <f>'Section 1'!Z19</f>
        <v>0.14548611111111098</v>
      </c>
      <c r="U18" s="320">
        <f>'Section 1'!AA19</f>
        <v>0.07699074074074064</v>
      </c>
      <c r="V18" s="318">
        <f>'Section 2'!Y19</f>
        <v>0.125</v>
      </c>
      <c r="W18" s="319">
        <f>'Section 2'!Z19</f>
        <v>0.03711805555555553</v>
      </c>
      <c r="X18" s="320">
        <f>'Section 2'!AA19</f>
        <v>0.1829513888888889</v>
      </c>
      <c r="Y18" s="318" t="str">
        <f>'Section 3'!Y19</f>
        <v>Ab</v>
      </c>
      <c r="Z18" s="319" t="str">
        <f>'Section 3'!Z19</f>
        <v>Ab</v>
      </c>
      <c r="AA18" s="320" t="str">
        <f>'Section 3'!AA19</f>
        <v>Ab</v>
      </c>
      <c r="AB18" s="335" t="s">
        <v>125</v>
      </c>
      <c r="AC18" s="346" t="s">
        <v>125</v>
      </c>
      <c r="AD18" s="321" t="s">
        <v>125</v>
      </c>
      <c r="AE18" s="322"/>
      <c r="AF18" s="319"/>
      <c r="AG18" s="394"/>
    </row>
    <row r="19" spans="1:33" ht="18.75" customHeight="1" thickBot="1">
      <c r="A19" s="144">
        <v>12</v>
      </c>
      <c r="B19" s="174">
        <v>14</v>
      </c>
      <c r="C19" s="175" t="s">
        <v>65</v>
      </c>
      <c r="D19" s="188" t="s">
        <v>66</v>
      </c>
      <c r="E19" s="186" t="s">
        <v>43</v>
      </c>
      <c r="F19" s="175" t="s">
        <v>67</v>
      </c>
      <c r="G19" s="188" t="s">
        <v>68</v>
      </c>
      <c r="H19" s="186" t="s">
        <v>50</v>
      </c>
      <c r="I19" s="177" t="s">
        <v>69</v>
      </c>
      <c r="J19" s="178" t="s">
        <v>70</v>
      </c>
      <c r="K19" s="176">
        <v>3900</v>
      </c>
      <c r="L19" s="179" t="s">
        <v>41</v>
      </c>
      <c r="M19" s="180" t="s">
        <v>42</v>
      </c>
      <c r="N19" s="181"/>
      <c r="O19" s="181"/>
      <c r="P19" s="181"/>
      <c r="Q19" s="181"/>
      <c r="R19" s="143"/>
      <c r="S19" s="194">
        <f>'Section 1'!Y20</f>
        <v>0</v>
      </c>
      <c r="T19" s="190">
        <f>'Section 1'!Z20</f>
        <v>0.14173611111111106</v>
      </c>
      <c r="U19" s="191">
        <f>'Section 1'!AA20</f>
        <v>0.07289351851851861</v>
      </c>
      <c r="V19" s="194">
        <f>'Section 2'!Y20</f>
        <v>0.125</v>
      </c>
      <c r="W19" s="190">
        <f>'Section 2'!Z20</f>
        <v>0.10277777777777786</v>
      </c>
      <c r="X19" s="191">
        <f>'Section 2'!AA20</f>
        <v>0.2097685185185186</v>
      </c>
      <c r="Y19" s="194" t="str">
        <f>'Section 3'!Y20</f>
        <v>Ab</v>
      </c>
      <c r="Z19" s="190" t="str">
        <f>'Section 3'!Z20</f>
        <v>Ab</v>
      </c>
      <c r="AA19" s="191" t="str">
        <f>'Section 3'!AA20</f>
        <v>Ab</v>
      </c>
      <c r="AB19" s="238" t="s">
        <v>125</v>
      </c>
      <c r="AC19" s="276" t="s">
        <v>125</v>
      </c>
      <c r="AD19" s="195" t="s">
        <v>125</v>
      </c>
      <c r="AE19" s="287"/>
      <c r="AF19" s="139"/>
      <c r="AG19" s="394"/>
    </row>
  </sheetData>
  <sheetProtection/>
  <mergeCells count="14">
    <mergeCell ref="AB4:AD5"/>
    <mergeCell ref="Y4:AA5"/>
    <mergeCell ref="V4:X5"/>
    <mergeCell ref="S4:U5"/>
    <mergeCell ref="H6:H7"/>
    <mergeCell ref="I6:I7"/>
    <mergeCell ref="AG16:AG19"/>
    <mergeCell ref="J6:J7"/>
    <mergeCell ref="K6:K7"/>
    <mergeCell ref="L6:R6"/>
    <mergeCell ref="B6:B7"/>
    <mergeCell ref="C6:D7"/>
    <mergeCell ref="E6:E7"/>
    <mergeCell ref="F6:G7"/>
  </mergeCells>
  <printOptions horizontalCentered="1" verticalCentered="1"/>
  <pageMargins left="0.11811023622047245" right="0" top="0.35433070866141736" bottom="0.7480314960629921" header="0.31496062992125984" footer="0.31496062992125984"/>
  <pageSetup fitToHeight="1" fitToWidth="1" orientation="landscape" paperSize="9" scale="76" r:id="rId1"/>
  <headerFooter scaleWithDoc="0">
    <oddHeader>&amp;C&amp;"Arial,Gras"&amp;18Classement definitif 
Rondes de NSELE 2009&amp;14
</oddHeader>
    <oddFooter>&amp;LDirection de course&amp;RCSN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pane xSplit="4" ySplit="2" topLeftCell="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4" sqref="Q14"/>
    </sheetView>
  </sheetViews>
  <sheetFormatPr defaultColWidth="11.421875" defaultRowHeight="12.75"/>
  <cols>
    <col min="1" max="1" width="3.7109375" style="29" customWidth="1"/>
    <col min="2" max="2" width="9.8515625" style="0" bestFit="1" customWidth="1"/>
    <col min="3" max="3" width="17.421875" style="0" bestFit="1" customWidth="1"/>
    <col min="4" max="4" width="12.140625" style="0" bestFit="1" customWidth="1"/>
    <col min="28" max="28" width="11.28125" style="0" customWidth="1"/>
  </cols>
  <sheetData>
    <row r="1" spans="2:27" ht="12.75">
      <c r="B1" s="381" t="s">
        <v>89</v>
      </c>
      <c r="C1" s="381"/>
      <c r="D1" s="381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0"/>
      <c r="R1" s="50"/>
      <c r="S1" s="50"/>
      <c r="T1" s="50"/>
      <c r="U1" s="50"/>
      <c r="V1" s="50"/>
      <c r="W1" s="50"/>
      <c r="X1" s="50"/>
      <c r="Y1" s="77"/>
      <c r="Z1" s="77"/>
      <c r="AA1" s="77"/>
    </row>
    <row r="2" spans="1:27" s="83" customFormat="1" ht="12.75">
      <c r="A2" s="80"/>
      <c r="B2" s="381"/>
      <c r="C2" s="381"/>
      <c r="D2" s="3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82"/>
      <c r="S2" s="82"/>
      <c r="T2" s="82"/>
      <c r="U2" s="82"/>
      <c r="V2" s="82"/>
      <c r="W2" s="82"/>
      <c r="X2" s="82"/>
      <c r="Y2" s="77"/>
      <c r="Z2" s="77"/>
      <c r="AA2" s="77"/>
    </row>
    <row r="3" ht="37.5" customHeight="1"/>
    <row r="4" spans="3:9" ht="12.75">
      <c r="C4" s="27" t="s">
        <v>33</v>
      </c>
      <c r="D4" s="28">
        <v>0.06944444444444443</v>
      </c>
      <c r="I4" s="115"/>
    </row>
    <row r="5" spans="3:28" ht="12.75">
      <c r="C5" s="27"/>
      <c r="D5" s="28"/>
      <c r="AB5" s="244"/>
    </row>
    <row r="6" spans="28:29" ht="13.5" thickBot="1">
      <c r="AB6" s="245"/>
      <c r="AC6" s="239">
        <f>AB6+AA11</f>
        <v>0.016932870370370525</v>
      </c>
    </row>
    <row r="7" spans="2:29" ht="13.5" thickBot="1">
      <c r="B7" s="382" t="s">
        <v>0</v>
      </c>
      <c r="C7" s="384" t="s">
        <v>1</v>
      </c>
      <c r="D7" s="385"/>
      <c r="E7" s="30" t="s">
        <v>2</v>
      </c>
      <c r="F7" s="24" t="s">
        <v>118</v>
      </c>
      <c r="G7" s="33" t="s">
        <v>3</v>
      </c>
      <c r="H7" s="23" t="s">
        <v>119</v>
      </c>
      <c r="I7" s="34" t="s">
        <v>3</v>
      </c>
      <c r="J7" s="26" t="s">
        <v>119</v>
      </c>
      <c r="K7" s="35" t="s">
        <v>4</v>
      </c>
      <c r="L7" s="25" t="s">
        <v>120</v>
      </c>
      <c r="M7" s="30" t="s">
        <v>4</v>
      </c>
      <c r="N7" s="24" t="s">
        <v>120</v>
      </c>
      <c r="O7" s="33" t="s">
        <v>5</v>
      </c>
      <c r="P7" s="23" t="s">
        <v>119</v>
      </c>
      <c r="Q7" s="34" t="s">
        <v>5</v>
      </c>
      <c r="R7" s="26" t="s">
        <v>119</v>
      </c>
      <c r="S7" s="35" t="s">
        <v>90</v>
      </c>
      <c r="T7" s="25" t="s">
        <v>120</v>
      </c>
      <c r="U7" s="30" t="s">
        <v>90</v>
      </c>
      <c r="V7" s="24" t="s">
        <v>120</v>
      </c>
      <c r="W7" s="33" t="s">
        <v>91</v>
      </c>
      <c r="X7" s="23" t="s">
        <v>118</v>
      </c>
      <c r="Y7" s="1" t="s">
        <v>6</v>
      </c>
      <c r="Z7" s="2" t="s">
        <v>7</v>
      </c>
      <c r="AA7" s="3" t="s">
        <v>7</v>
      </c>
      <c r="AC7" s="239">
        <v>0.1388888888888889</v>
      </c>
    </row>
    <row r="8" spans="2:27" ht="13.5" thickBot="1">
      <c r="B8" s="383"/>
      <c r="C8" s="386"/>
      <c r="D8" s="387"/>
      <c r="E8" s="31" t="s">
        <v>2</v>
      </c>
      <c r="F8" s="32" t="s">
        <v>3</v>
      </c>
      <c r="G8" s="19">
        <v>0.006944444444444444</v>
      </c>
      <c r="H8" s="17" t="s">
        <v>8</v>
      </c>
      <c r="I8" s="36" t="s">
        <v>3</v>
      </c>
      <c r="J8" s="37" t="s">
        <v>4</v>
      </c>
      <c r="K8" s="15">
        <v>0.017361111111111112</v>
      </c>
      <c r="L8" s="16" t="s">
        <v>8</v>
      </c>
      <c r="M8" s="38" t="s">
        <v>4</v>
      </c>
      <c r="N8" s="39" t="s">
        <v>5</v>
      </c>
      <c r="O8" s="18">
        <v>0.020833333333333332</v>
      </c>
      <c r="P8" s="7" t="s">
        <v>8</v>
      </c>
      <c r="Q8" s="36" t="s">
        <v>5</v>
      </c>
      <c r="R8" s="37" t="s">
        <v>90</v>
      </c>
      <c r="S8" s="15">
        <v>0.017361111111111112</v>
      </c>
      <c r="T8" s="16" t="s">
        <v>8</v>
      </c>
      <c r="U8" s="38" t="s">
        <v>90</v>
      </c>
      <c r="V8" s="39" t="s">
        <v>91</v>
      </c>
      <c r="W8" s="18">
        <v>0.006944444444444444</v>
      </c>
      <c r="X8" s="7" t="s">
        <v>8</v>
      </c>
      <c r="Y8" s="5" t="s">
        <v>9</v>
      </c>
      <c r="Z8" s="6" t="s">
        <v>10</v>
      </c>
      <c r="AA8" s="4" t="s">
        <v>11</v>
      </c>
    </row>
    <row r="9" spans="1:28" ht="12.75">
      <c r="A9" s="29">
        <v>1</v>
      </c>
      <c r="B9" s="54">
        <v>2</v>
      </c>
      <c r="C9" s="65" t="s">
        <v>54</v>
      </c>
      <c r="D9" s="56" t="s">
        <v>55</v>
      </c>
      <c r="E9" s="212">
        <v>0.5833333333333334</v>
      </c>
      <c r="F9" s="213">
        <v>0.5902777777777778</v>
      </c>
      <c r="G9" s="213">
        <f>+F9-E9</f>
        <v>0.00694444444444442</v>
      </c>
      <c r="H9" s="214">
        <f>+ABS(G9-$G$8)</f>
        <v>2.42861286636753E-17</v>
      </c>
      <c r="I9" s="196">
        <v>0.59375</v>
      </c>
      <c r="J9" s="197">
        <v>0.6285416666666667</v>
      </c>
      <c r="K9" s="197">
        <f>+J9-I9</f>
        <v>0.034791666666666665</v>
      </c>
      <c r="L9" s="198">
        <f>+ABS(K9-$K$8)</f>
        <v>0.017430555555555553</v>
      </c>
      <c r="M9" s="212">
        <v>0.6354166666666666</v>
      </c>
      <c r="N9" s="213">
        <v>0.65625</v>
      </c>
      <c r="O9" s="213">
        <f>+N9-M9</f>
        <v>0.02083333333333337</v>
      </c>
      <c r="P9" s="217">
        <f>+ABS(O9-$O$8)</f>
        <v>3.8163916471489756E-17</v>
      </c>
      <c r="Q9" s="196"/>
      <c r="R9" s="197"/>
      <c r="S9" s="197">
        <f>+R9-Q9</f>
        <v>0</v>
      </c>
      <c r="T9" s="198">
        <f>+ABS(S9-$S$8)</f>
        <v>0.017361111111111112</v>
      </c>
      <c r="U9" s="212">
        <f>S9</f>
        <v>0</v>
      </c>
      <c r="V9" s="213"/>
      <c r="W9" s="213">
        <f>+V9-U9</f>
        <v>0</v>
      </c>
      <c r="X9" s="217">
        <f>+ABS(W9-$W$8)</f>
        <v>0.006944444444444444</v>
      </c>
      <c r="Y9" s="200" t="s">
        <v>125</v>
      </c>
      <c r="Z9" s="78" t="s">
        <v>125</v>
      </c>
      <c r="AA9" s="78" t="s">
        <v>125</v>
      </c>
      <c r="AB9" s="225"/>
    </row>
    <row r="10" spans="1:29" ht="12.75">
      <c r="A10" s="29">
        <v>2</v>
      </c>
      <c r="B10" s="41">
        <v>1</v>
      </c>
      <c r="C10" s="10" t="s">
        <v>34</v>
      </c>
      <c r="D10" s="11" t="s">
        <v>35</v>
      </c>
      <c r="E10" s="215">
        <v>0.5847222222222223</v>
      </c>
      <c r="F10" s="216">
        <v>0.5916666666666667</v>
      </c>
      <c r="G10" s="216">
        <f aca="true" t="shared" si="0" ref="G10:G19">+F10-E10</f>
        <v>0.00694444444444442</v>
      </c>
      <c r="H10" s="217">
        <f aca="true" t="shared" si="1" ref="H10:H19">+ABS(G10-$G$8)</f>
        <v>2.42861286636753E-17</v>
      </c>
      <c r="I10" s="201">
        <v>0.5951388888888889</v>
      </c>
      <c r="J10" s="202">
        <v>0.6234722222222222</v>
      </c>
      <c r="K10" s="202">
        <f aca="true" t="shared" si="2" ref="K10:K19">+J10-I10</f>
        <v>0.02833333333333332</v>
      </c>
      <c r="L10" s="199">
        <f>+ABS(K10-$K$8)</f>
        <v>0.01097222222222221</v>
      </c>
      <c r="M10" s="215">
        <f>J10</f>
        <v>0.6234722222222222</v>
      </c>
      <c r="N10" s="216">
        <v>0.6437499999999999</v>
      </c>
      <c r="O10" s="216">
        <f>+N10-M10</f>
        <v>0.020277777777777728</v>
      </c>
      <c r="P10" s="217">
        <f>+ABS(O10-$O$8)</f>
        <v>0.0005555555555556042</v>
      </c>
      <c r="Q10" s="201">
        <v>0.6472222222222223</v>
      </c>
      <c r="R10" s="202">
        <v>0.6737268518518519</v>
      </c>
      <c r="S10" s="202">
        <f>+R10-Q10</f>
        <v>0.026504629629629628</v>
      </c>
      <c r="T10" s="199">
        <f>+ABS(S10-$S$8)</f>
        <v>0.009143518518518516</v>
      </c>
      <c r="U10" s="215">
        <v>0.6736111111111112</v>
      </c>
      <c r="V10" s="216">
        <v>0.6805555555555555</v>
      </c>
      <c r="W10" s="216">
        <f>+V10-U10</f>
        <v>0.006944444444444309</v>
      </c>
      <c r="X10" s="217">
        <f aca="true" t="shared" si="3" ref="X10:X20">+ABS(W10-$W$8)</f>
        <v>1.3530843112619095E-16</v>
      </c>
      <c r="Y10" s="203"/>
      <c r="Z10" s="79">
        <f aca="true" t="shared" si="4" ref="Z10:Z20">G10+K10+S10+O10+W10</f>
        <v>0.0890046296296294</v>
      </c>
      <c r="AA10" s="79">
        <f aca="true" t="shared" si="5" ref="AA10:AA20">H10+L10+P10+T10+X10+Y10</f>
        <v>0.02067129629629649</v>
      </c>
      <c r="AB10" s="225"/>
      <c r="AC10">
        <v>224</v>
      </c>
    </row>
    <row r="11" spans="1:29" ht="12.75">
      <c r="A11" s="29">
        <v>3</v>
      </c>
      <c r="B11" s="41">
        <v>3</v>
      </c>
      <c r="C11" s="10" t="s">
        <v>111</v>
      </c>
      <c r="D11" s="20" t="s">
        <v>112</v>
      </c>
      <c r="E11" s="215">
        <v>0.5861111111111111</v>
      </c>
      <c r="F11" s="216">
        <v>0.5930555555555556</v>
      </c>
      <c r="G11" s="216">
        <f t="shared" si="0"/>
        <v>0.00694444444444442</v>
      </c>
      <c r="H11" s="217">
        <f t="shared" si="1"/>
        <v>2.42861286636753E-17</v>
      </c>
      <c r="I11" s="201">
        <v>0.5965277777777778</v>
      </c>
      <c r="J11" s="202">
        <v>0.6213425925925926</v>
      </c>
      <c r="K11" s="202">
        <f t="shared" si="2"/>
        <v>0.024814814814814845</v>
      </c>
      <c r="L11" s="199">
        <f aca="true" t="shared" si="6" ref="L11:L19">+ABS(K11-$K$8)</f>
        <v>0.007453703703703733</v>
      </c>
      <c r="M11" s="215">
        <f aca="true" t="shared" si="7" ref="M11:M20">J11</f>
        <v>0.6213425925925926</v>
      </c>
      <c r="N11" s="216">
        <v>0.6465277777777778</v>
      </c>
      <c r="O11" s="216">
        <f aca="true" t="shared" si="8" ref="O11:O19">+N11-M11</f>
        <v>0.0251851851851852</v>
      </c>
      <c r="P11" s="217">
        <f aca="true" t="shared" si="9" ref="P11:P19">+ABS(O11-$O$8)</f>
        <v>0.004351851851851867</v>
      </c>
      <c r="Q11" s="201">
        <v>0.65</v>
      </c>
      <c r="R11" s="202">
        <v>0.672488425925926</v>
      </c>
      <c r="S11" s="202">
        <f aca="true" t="shared" si="10" ref="S11:S19">+R11-Q11</f>
        <v>0.022488425925925926</v>
      </c>
      <c r="T11" s="199">
        <f aca="true" t="shared" si="11" ref="T11:T19">+ABS(S11-$S$8)</f>
        <v>0.005127314814814814</v>
      </c>
      <c r="U11" s="215">
        <v>0.6722222222222222</v>
      </c>
      <c r="V11" s="216">
        <v>0.6791666666666667</v>
      </c>
      <c r="W11" s="216">
        <f aca="true" t="shared" si="12" ref="W11:W19">+V11-U11</f>
        <v>0.006944444444444531</v>
      </c>
      <c r="X11" s="217">
        <f t="shared" si="3"/>
        <v>8.673617379884035E-17</v>
      </c>
      <c r="Y11" s="203"/>
      <c r="Z11" s="79">
        <f t="shared" si="4"/>
        <v>0.08637731481481492</v>
      </c>
      <c r="AA11" s="79">
        <f t="shared" si="5"/>
        <v>0.016932870370370525</v>
      </c>
      <c r="AB11" s="225"/>
      <c r="AC11">
        <v>200</v>
      </c>
    </row>
    <row r="12" spans="1:28" ht="12.75">
      <c r="A12" s="29">
        <v>4</v>
      </c>
      <c r="B12" s="55">
        <v>5</v>
      </c>
      <c r="C12" s="8" t="s">
        <v>46</v>
      </c>
      <c r="D12" s="122" t="s">
        <v>47</v>
      </c>
      <c r="E12" s="215">
        <v>0.5875</v>
      </c>
      <c r="F12" s="218">
        <v>0.5944444444444444</v>
      </c>
      <c r="G12" s="216">
        <f t="shared" si="0"/>
        <v>0.00694444444444442</v>
      </c>
      <c r="H12" s="217">
        <f t="shared" si="1"/>
        <v>2.42861286636753E-17</v>
      </c>
      <c r="I12" s="201">
        <v>0.5979166666666667</v>
      </c>
      <c r="J12" s="204">
        <v>0.6276736111111111</v>
      </c>
      <c r="K12" s="202">
        <f t="shared" si="2"/>
        <v>0.029756944444444433</v>
      </c>
      <c r="L12" s="199">
        <f t="shared" si="6"/>
        <v>0.012395833333333321</v>
      </c>
      <c r="M12" s="215">
        <f t="shared" si="7"/>
        <v>0.6276736111111111</v>
      </c>
      <c r="N12" s="218">
        <v>0.6534722222222222</v>
      </c>
      <c r="O12" s="216">
        <f t="shared" si="8"/>
        <v>0.025798611111111147</v>
      </c>
      <c r="P12" s="217">
        <f t="shared" si="9"/>
        <v>0.004965277777777815</v>
      </c>
      <c r="Q12" s="201">
        <v>0.6569444444444444</v>
      </c>
      <c r="R12" s="204">
        <v>0.6861226851851852</v>
      </c>
      <c r="S12" s="202">
        <f t="shared" si="10"/>
        <v>0.029178240740740713</v>
      </c>
      <c r="T12" s="199">
        <f t="shared" si="11"/>
        <v>0.011817129629629601</v>
      </c>
      <c r="U12" s="215">
        <v>0.686111111111111</v>
      </c>
      <c r="V12" s="218">
        <v>0.6930555555555555</v>
      </c>
      <c r="W12" s="216">
        <f t="shared" si="12"/>
        <v>0.006944444444444531</v>
      </c>
      <c r="X12" s="217">
        <f t="shared" si="3"/>
        <v>8.673617379884035E-17</v>
      </c>
      <c r="Y12" s="201"/>
      <c r="Z12" s="79">
        <f t="shared" si="4"/>
        <v>0.09862268518518524</v>
      </c>
      <c r="AA12" s="79">
        <f t="shared" si="5"/>
        <v>0.029178240740740848</v>
      </c>
      <c r="AB12" s="225"/>
    </row>
    <row r="13" spans="1:28" ht="12.75">
      <c r="A13" s="29">
        <v>5</v>
      </c>
      <c r="B13" s="41">
        <v>7</v>
      </c>
      <c r="C13" s="10" t="s">
        <v>114</v>
      </c>
      <c r="D13" s="120" t="s">
        <v>115</v>
      </c>
      <c r="E13" s="215">
        <v>0.5888888888888889</v>
      </c>
      <c r="F13" s="216">
        <v>0.5958333333333333</v>
      </c>
      <c r="G13" s="216">
        <f t="shared" si="0"/>
        <v>0.00694444444444442</v>
      </c>
      <c r="H13" s="217">
        <f t="shared" si="1"/>
        <v>2.42861286636753E-17</v>
      </c>
      <c r="I13" s="201">
        <v>0.5993055555555555</v>
      </c>
      <c r="J13" s="202">
        <v>0.6346875</v>
      </c>
      <c r="K13" s="202">
        <f t="shared" si="2"/>
        <v>0.035381944444444424</v>
      </c>
      <c r="L13" s="199">
        <f t="shared" si="6"/>
        <v>0.018020833333333312</v>
      </c>
      <c r="M13" s="215">
        <f t="shared" si="7"/>
        <v>0.6346875</v>
      </c>
      <c r="N13" s="216">
        <v>0.6548611111111111</v>
      </c>
      <c r="O13" s="216">
        <f t="shared" si="8"/>
        <v>0.020173611111111156</v>
      </c>
      <c r="P13" s="217">
        <f t="shared" si="9"/>
        <v>0.0006597222222221762</v>
      </c>
      <c r="Q13" s="201">
        <v>0.6583333333333333</v>
      </c>
      <c r="R13" s="202">
        <v>0.692951388888889</v>
      </c>
      <c r="S13" s="202">
        <f t="shared" si="10"/>
        <v>0.03461805555555564</v>
      </c>
      <c r="T13" s="199">
        <f t="shared" si="11"/>
        <v>0.017256944444444526</v>
      </c>
      <c r="U13" s="215">
        <v>0.6923611111111111</v>
      </c>
      <c r="V13" s="216">
        <v>0.6993055555555556</v>
      </c>
      <c r="W13" s="216">
        <f t="shared" si="12"/>
        <v>0.006944444444444531</v>
      </c>
      <c r="X13" s="217">
        <f t="shared" si="3"/>
        <v>8.673617379884035E-17</v>
      </c>
      <c r="Y13" s="205"/>
      <c r="Z13" s="79">
        <f t="shared" si="4"/>
        <v>0.10406250000000017</v>
      </c>
      <c r="AA13" s="79">
        <f t="shared" si="5"/>
        <v>0.03593750000000012</v>
      </c>
      <c r="AB13" s="225"/>
    </row>
    <row r="14" spans="1:28" ht="12.75">
      <c r="A14" s="29">
        <v>6</v>
      </c>
      <c r="B14" s="41">
        <v>20</v>
      </c>
      <c r="C14" s="43" t="s">
        <v>86</v>
      </c>
      <c r="D14" s="44" t="s">
        <v>87</v>
      </c>
      <c r="E14" s="219">
        <v>0.5902777777777778</v>
      </c>
      <c r="F14" s="220">
        <v>0.5972222222222222</v>
      </c>
      <c r="G14" s="216">
        <f t="shared" si="0"/>
        <v>0.00694444444444442</v>
      </c>
      <c r="H14" s="217">
        <f t="shared" si="1"/>
        <v>2.42861286636753E-17</v>
      </c>
      <c r="I14" s="206">
        <v>0.6006944444444444</v>
      </c>
      <c r="J14" s="204">
        <v>0.6308333333333334</v>
      </c>
      <c r="K14" s="202">
        <f t="shared" si="2"/>
        <v>0.030138888888888937</v>
      </c>
      <c r="L14" s="199">
        <f t="shared" si="6"/>
        <v>0.012777777777777825</v>
      </c>
      <c r="M14" s="215">
        <f t="shared" si="7"/>
        <v>0.6308333333333334</v>
      </c>
      <c r="N14" s="220">
        <v>0.65</v>
      </c>
      <c r="O14" s="216">
        <f t="shared" si="8"/>
        <v>0.019166666666666665</v>
      </c>
      <c r="P14" s="364">
        <v>0.002777777777777778</v>
      </c>
      <c r="Q14" s="206">
        <v>0.6548611111111111</v>
      </c>
      <c r="R14" s="204">
        <v>0.6844097222222222</v>
      </c>
      <c r="S14" s="202">
        <f t="shared" si="10"/>
        <v>0.029548611111111067</v>
      </c>
      <c r="T14" s="199">
        <f t="shared" si="11"/>
        <v>0.012187499999999955</v>
      </c>
      <c r="U14" s="215">
        <v>0.6840277777777778</v>
      </c>
      <c r="V14" s="220">
        <v>0.6909722222222222</v>
      </c>
      <c r="W14" s="216">
        <f t="shared" si="12"/>
        <v>0.00694444444444442</v>
      </c>
      <c r="X14" s="217">
        <f t="shared" si="3"/>
        <v>2.42861286636753E-17</v>
      </c>
      <c r="Y14" s="206"/>
      <c r="Z14" s="79">
        <f t="shared" si="4"/>
        <v>0.09274305555555551</v>
      </c>
      <c r="AA14" s="79">
        <f t="shared" si="5"/>
        <v>0.027743055555555608</v>
      </c>
      <c r="AB14" s="225"/>
    </row>
    <row r="15" spans="1:28" ht="12.75">
      <c r="A15" s="29">
        <v>7</v>
      </c>
      <c r="B15" s="41">
        <v>16</v>
      </c>
      <c r="C15" s="10" t="s">
        <v>65</v>
      </c>
      <c r="D15" s="11" t="s">
        <v>75</v>
      </c>
      <c r="E15" s="221"/>
      <c r="F15" s="220"/>
      <c r="G15" s="216">
        <f t="shared" si="0"/>
        <v>0</v>
      </c>
      <c r="H15" s="217">
        <f t="shared" si="1"/>
        <v>0.006944444444444444</v>
      </c>
      <c r="I15" s="207"/>
      <c r="J15" s="204"/>
      <c r="K15" s="202">
        <f t="shared" si="2"/>
        <v>0</v>
      </c>
      <c r="L15" s="199">
        <f t="shared" si="6"/>
        <v>0.017361111111111112</v>
      </c>
      <c r="M15" s="215">
        <f t="shared" si="7"/>
        <v>0</v>
      </c>
      <c r="N15" s="220"/>
      <c r="O15" s="216">
        <f t="shared" si="8"/>
        <v>0</v>
      </c>
      <c r="P15" s="217">
        <f t="shared" si="9"/>
        <v>0.020833333333333332</v>
      </c>
      <c r="Q15" s="207"/>
      <c r="R15" s="204"/>
      <c r="S15" s="202">
        <f t="shared" si="10"/>
        <v>0</v>
      </c>
      <c r="T15" s="199">
        <f t="shared" si="11"/>
        <v>0.017361111111111112</v>
      </c>
      <c r="U15" s="215">
        <f>S15</f>
        <v>0</v>
      </c>
      <c r="V15" s="220"/>
      <c r="W15" s="216">
        <f t="shared" si="12"/>
        <v>0</v>
      </c>
      <c r="X15" s="217">
        <f t="shared" si="3"/>
        <v>0.006944444444444444</v>
      </c>
      <c r="Y15" s="207">
        <v>0.25</v>
      </c>
      <c r="Z15" s="79">
        <f t="shared" si="4"/>
        <v>0</v>
      </c>
      <c r="AA15" s="79">
        <f t="shared" si="5"/>
        <v>0.3194444444444444</v>
      </c>
      <c r="AB15" s="225"/>
    </row>
    <row r="16" spans="1:28" ht="12.75">
      <c r="A16" s="29">
        <v>8</v>
      </c>
      <c r="B16" s="41">
        <v>11</v>
      </c>
      <c r="C16" s="10" t="s">
        <v>106</v>
      </c>
      <c r="D16" s="11" t="s">
        <v>37</v>
      </c>
      <c r="E16" s="215">
        <v>0.5930555555555556</v>
      </c>
      <c r="F16" s="216">
        <v>0.6</v>
      </c>
      <c r="G16" s="216">
        <f t="shared" si="0"/>
        <v>0.00694444444444442</v>
      </c>
      <c r="H16" s="217">
        <f t="shared" si="1"/>
        <v>2.42861286636753E-17</v>
      </c>
      <c r="I16" s="201">
        <v>0.6034722222222222</v>
      </c>
      <c r="J16" s="202">
        <v>0.6348842592592593</v>
      </c>
      <c r="K16" s="202">
        <f t="shared" si="2"/>
        <v>0.0314120370370371</v>
      </c>
      <c r="L16" s="199">
        <f t="shared" si="6"/>
        <v>0.014050925925925987</v>
      </c>
      <c r="M16" s="215">
        <f t="shared" si="7"/>
        <v>0.6348842592592593</v>
      </c>
      <c r="N16" s="216">
        <v>0.6555555555555556</v>
      </c>
      <c r="O16" s="216">
        <f t="shared" si="8"/>
        <v>0.02067129629629627</v>
      </c>
      <c r="P16" s="217">
        <f t="shared" si="9"/>
        <v>0.0001620370370370612</v>
      </c>
      <c r="Q16" s="201">
        <v>0.6597222222222222</v>
      </c>
      <c r="R16" s="202">
        <v>0.6905439814814814</v>
      </c>
      <c r="S16" s="202">
        <f t="shared" si="10"/>
        <v>0.03082175925925923</v>
      </c>
      <c r="T16" s="199">
        <f t="shared" si="11"/>
        <v>0.013460648148148117</v>
      </c>
      <c r="U16" s="215">
        <v>0.6902777777777778</v>
      </c>
      <c r="V16" s="216">
        <v>0.6972222222222223</v>
      </c>
      <c r="W16" s="216">
        <f t="shared" si="12"/>
        <v>0.006944444444444531</v>
      </c>
      <c r="X16" s="217">
        <f t="shared" si="3"/>
        <v>8.673617379884035E-17</v>
      </c>
      <c r="Y16" s="205"/>
      <c r="Z16" s="79">
        <f t="shared" si="4"/>
        <v>0.09679398148148155</v>
      </c>
      <c r="AA16" s="79">
        <f t="shared" si="5"/>
        <v>0.027673611111111277</v>
      </c>
      <c r="AB16" s="225"/>
    </row>
    <row r="17" spans="1:28" ht="12.75">
      <c r="A17" s="29">
        <v>9</v>
      </c>
      <c r="B17" s="55">
        <v>12</v>
      </c>
      <c r="C17" s="10" t="s">
        <v>71</v>
      </c>
      <c r="D17" s="11" t="s">
        <v>72</v>
      </c>
      <c r="E17" s="215">
        <v>0.5944444444444444</v>
      </c>
      <c r="F17" s="216">
        <v>0.6013888888888889</v>
      </c>
      <c r="G17" s="216">
        <f t="shared" si="0"/>
        <v>0.00694444444444442</v>
      </c>
      <c r="H17" s="217">
        <f t="shared" si="1"/>
        <v>2.42861286636753E-17</v>
      </c>
      <c r="I17" s="201">
        <v>0.6048611111111112</v>
      </c>
      <c r="J17" s="202">
        <v>0.6378356481481481</v>
      </c>
      <c r="K17" s="202">
        <f t="shared" si="2"/>
        <v>0.0329745370370369</v>
      </c>
      <c r="L17" s="199">
        <f t="shared" si="6"/>
        <v>0.015613425925925788</v>
      </c>
      <c r="M17" s="215">
        <f t="shared" si="7"/>
        <v>0.6378356481481481</v>
      </c>
      <c r="N17" s="216">
        <v>0.6590277777777778</v>
      </c>
      <c r="O17" s="216">
        <f t="shared" si="8"/>
        <v>0.021192129629629686</v>
      </c>
      <c r="P17" s="217">
        <f t="shared" si="9"/>
        <v>0.00035879629629635354</v>
      </c>
      <c r="Q17" s="201">
        <v>0.6625</v>
      </c>
      <c r="R17" s="202">
        <v>0.696412037037037</v>
      </c>
      <c r="S17" s="202">
        <f t="shared" si="10"/>
        <v>0.033912037037037046</v>
      </c>
      <c r="T17" s="199">
        <f t="shared" si="11"/>
        <v>0.016550925925925934</v>
      </c>
      <c r="U17" s="215">
        <v>0.6958333333333333</v>
      </c>
      <c r="V17" s="216">
        <v>0.7027777777777778</v>
      </c>
      <c r="W17" s="216">
        <f t="shared" si="12"/>
        <v>0.006944444444444531</v>
      </c>
      <c r="X17" s="217">
        <f t="shared" si="3"/>
        <v>8.673617379884035E-17</v>
      </c>
      <c r="Y17" s="205"/>
      <c r="Z17" s="79">
        <f t="shared" si="4"/>
        <v>0.10196759259259258</v>
      </c>
      <c r="AA17" s="79">
        <f t="shared" si="5"/>
        <v>0.03252314814814819</v>
      </c>
      <c r="AB17" s="225"/>
    </row>
    <row r="18" spans="1:28" ht="12.75">
      <c r="A18" s="29">
        <v>10</v>
      </c>
      <c r="B18" s="41">
        <v>10</v>
      </c>
      <c r="C18" s="10" t="s">
        <v>78</v>
      </c>
      <c r="D18" s="11" t="s">
        <v>79</v>
      </c>
      <c r="E18" s="215">
        <v>0.5958333333333333</v>
      </c>
      <c r="F18" s="216">
        <v>0.6027777777777777</v>
      </c>
      <c r="G18" s="216">
        <f t="shared" si="0"/>
        <v>0.00694444444444442</v>
      </c>
      <c r="H18" s="217">
        <f t="shared" si="1"/>
        <v>2.42861286636753E-17</v>
      </c>
      <c r="I18" s="201">
        <v>0.6062500000000001</v>
      </c>
      <c r="J18" s="202">
        <v>0.6555555555555556</v>
      </c>
      <c r="K18" s="202">
        <f t="shared" si="2"/>
        <v>0.04930555555555549</v>
      </c>
      <c r="L18" s="199">
        <f t="shared" si="6"/>
        <v>0.03194444444444438</v>
      </c>
      <c r="M18" s="215">
        <f t="shared" si="7"/>
        <v>0.6555555555555556</v>
      </c>
      <c r="N18" s="216">
        <v>0.6763888888888889</v>
      </c>
      <c r="O18" s="216">
        <f t="shared" si="8"/>
        <v>0.02083333333333337</v>
      </c>
      <c r="P18" s="217">
        <f t="shared" si="9"/>
        <v>3.8163916471489756E-17</v>
      </c>
      <c r="Q18" s="201">
        <v>0.6798611111111111</v>
      </c>
      <c r="R18" s="202">
        <v>0.7611458333333333</v>
      </c>
      <c r="S18" s="202">
        <f t="shared" si="10"/>
        <v>0.08128472222222216</v>
      </c>
      <c r="T18" s="199">
        <f t="shared" si="11"/>
        <v>0.06392361111111106</v>
      </c>
      <c r="U18" s="215">
        <v>0.7611111111111111</v>
      </c>
      <c r="V18" s="216">
        <v>0.7680555555555556</v>
      </c>
      <c r="W18" s="216">
        <f t="shared" si="12"/>
        <v>0.006944444444444531</v>
      </c>
      <c r="X18" s="217">
        <f t="shared" si="3"/>
        <v>8.673617379884035E-17</v>
      </c>
      <c r="Y18" s="205"/>
      <c r="Z18" s="79">
        <f t="shared" si="4"/>
        <v>0.16531249999999997</v>
      </c>
      <c r="AA18" s="79">
        <f t="shared" si="5"/>
        <v>0.09586805555555558</v>
      </c>
      <c r="AB18" s="225"/>
    </row>
    <row r="19" spans="1:28" ht="12.75">
      <c r="A19" s="29">
        <v>11</v>
      </c>
      <c r="B19" s="41">
        <v>15</v>
      </c>
      <c r="C19" s="69" t="s">
        <v>83</v>
      </c>
      <c r="D19" s="20" t="s">
        <v>84</v>
      </c>
      <c r="E19" s="215">
        <v>0.5972222222222222</v>
      </c>
      <c r="F19" s="216">
        <v>0.6041666666666666</v>
      </c>
      <c r="G19" s="216">
        <f t="shared" si="0"/>
        <v>0.00694444444444442</v>
      </c>
      <c r="H19" s="217">
        <f t="shared" si="1"/>
        <v>2.42861286636753E-17</v>
      </c>
      <c r="I19" s="201">
        <v>0.607638888888889</v>
      </c>
      <c r="J19" s="202">
        <v>0.6588078703703704</v>
      </c>
      <c r="K19" s="202">
        <f t="shared" si="2"/>
        <v>0.05116898148148141</v>
      </c>
      <c r="L19" s="199">
        <f t="shared" si="6"/>
        <v>0.0338078703703703</v>
      </c>
      <c r="M19" s="215">
        <f t="shared" si="7"/>
        <v>0.6588078703703704</v>
      </c>
      <c r="N19" s="216">
        <v>0.6791666666666667</v>
      </c>
      <c r="O19" s="216">
        <f t="shared" si="8"/>
        <v>0.020358796296296333</v>
      </c>
      <c r="P19" s="217">
        <f t="shared" si="9"/>
        <v>0.00047453703703699904</v>
      </c>
      <c r="Q19" s="201">
        <v>0.6826388888888889</v>
      </c>
      <c r="R19" s="202">
        <v>0.7427083333333333</v>
      </c>
      <c r="S19" s="202">
        <f t="shared" si="10"/>
        <v>0.0600694444444444</v>
      </c>
      <c r="T19" s="199">
        <f t="shared" si="11"/>
        <v>0.042708333333333286</v>
      </c>
      <c r="U19" s="215">
        <v>0.7423611111111111</v>
      </c>
      <c r="V19" s="216">
        <v>0.7493055555555556</v>
      </c>
      <c r="W19" s="216">
        <f t="shared" si="12"/>
        <v>0.00694444444444442</v>
      </c>
      <c r="X19" s="217">
        <f t="shared" si="3"/>
        <v>2.42861286636753E-17</v>
      </c>
      <c r="Y19" s="205"/>
      <c r="Z19" s="79">
        <f t="shared" si="4"/>
        <v>0.14548611111111098</v>
      </c>
      <c r="AA19" s="79">
        <f t="shared" si="5"/>
        <v>0.07699074074074064</v>
      </c>
      <c r="AB19" s="225"/>
    </row>
    <row r="20" spans="1:28" ht="13.5" thickBot="1">
      <c r="A20" s="29">
        <v>12</v>
      </c>
      <c r="B20" s="47">
        <v>14</v>
      </c>
      <c r="C20" s="51" t="s">
        <v>65</v>
      </c>
      <c r="D20" s="53" t="s">
        <v>66</v>
      </c>
      <c r="E20" s="222">
        <v>0.5986111111111111</v>
      </c>
      <c r="F20" s="223">
        <v>0.6055555555555555</v>
      </c>
      <c r="G20" s="223">
        <f>+F20-E20</f>
        <v>0.00694444444444442</v>
      </c>
      <c r="H20" s="224">
        <f>+ABS(G20-$G$8)</f>
        <v>2.42861286636753E-17</v>
      </c>
      <c r="I20" s="208">
        <v>0.6090277777777778</v>
      </c>
      <c r="J20" s="209">
        <v>0.6655787037037036</v>
      </c>
      <c r="K20" s="209">
        <f>+J20-I20</f>
        <v>0.05655092592592581</v>
      </c>
      <c r="L20" s="210">
        <f>+ABS(K20-$K$8)</f>
        <v>0.0391898148148147</v>
      </c>
      <c r="M20" s="222">
        <f t="shared" si="7"/>
        <v>0.6655787037037036</v>
      </c>
      <c r="N20" s="223">
        <v>0.686111111111111</v>
      </c>
      <c r="O20" s="223">
        <f>+N20-M20</f>
        <v>0.02053240740740736</v>
      </c>
      <c r="P20" s="224">
        <f>+ABS(O20-$O$8)</f>
        <v>0.0003009259259259718</v>
      </c>
      <c r="Q20" s="208">
        <v>0.6895833333333333</v>
      </c>
      <c r="R20" s="209">
        <v>0.7403472222222223</v>
      </c>
      <c r="S20" s="209">
        <f>+R20-Q20</f>
        <v>0.05076388888888894</v>
      </c>
      <c r="T20" s="210">
        <f>+ABS(S20-$S$8)</f>
        <v>0.03340277777777783</v>
      </c>
      <c r="U20" s="222">
        <v>0.7402777777777777</v>
      </c>
      <c r="V20" s="223">
        <v>0.7472222222222222</v>
      </c>
      <c r="W20" s="223">
        <f>+V20-U20</f>
        <v>0.006944444444444531</v>
      </c>
      <c r="X20" s="224">
        <f t="shared" si="3"/>
        <v>8.673617379884035E-17</v>
      </c>
      <c r="Y20" s="211"/>
      <c r="Z20" s="110">
        <f t="shared" si="4"/>
        <v>0.14173611111111106</v>
      </c>
      <c r="AA20" s="110">
        <f t="shared" si="5"/>
        <v>0.07289351851851861</v>
      </c>
      <c r="AB20" s="225"/>
    </row>
  </sheetData>
  <sheetProtection/>
  <mergeCells count="3">
    <mergeCell ref="B1:D2"/>
    <mergeCell ref="B7:B8"/>
    <mergeCell ref="C7:D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29" customWidth="1"/>
    <col min="2" max="2" width="9.8515625" style="0" bestFit="1" customWidth="1"/>
    <col min="3" max="3" width="17.421875" style="0" bestFit="1" customWidth="1"/>
    <col min="4" max="4" width="12.140625" style="0" bestFit="1" customWidth="1"/>
  </cols>
  <sheetData>
    <row r="1" spans="2:4" ht="12.75">
      <c r="B1" s="381" t="s">
        <v>96</v>
      </c>
      <c r="C1" s="381"/>
      <c r="D1" s="381"/>
    </row>
    <row r="2" spans="2:4" ht="12.75">
      <c r="B2" s="381"/>
      <c r="C2" s="381"/>
      <c r="D2" s="381"/>
    </row>
    <row r="3" ht="37.5" customHeight="1"/>
    <row r="4" spans="3:4" ht="12.75">
      <c r="C4" s="27" t="s">
        <v>33</v>
      </c>
      <c r="D4" s="28">
        <v>0.06944444444444443</v>
      </c>
    </row>
    <row r="5" spans="3:28" ht="12.75">
      <c r="C5" s="27"/>
      <c r="D5" s="28"/>
      <c r="AB5" s="244"/>
    </row>
    <row r="6" spans="28:29" ht="13.5" thickBot="1">
      <c r="AB6" s="245"/>
      <c r="AC6" s="239"/>
    </row>
    <row r="7" spans="2:28" ht="13.5" thickBot="1">
      <c r="B7" s="382" t="s">
        <v>0</v>
      </c>
      <c r="C7" s="384" t="s">
        <v>1</v>
      </c>
      <c r="D7" s="385"/>
      <c r="E7" s="30" t="s">
        <v>92</v>
      </c>
      <c r="F7" s="24" t="s">
        <v>118</v>
      </c>
      <c r="G7" s="33" t="s">
        <v>93</v>
      </c>
      <c r="H7" s="23" t="s">
        <v>119</v>
      </c>
      <c r="I7" s="34" t="s">
        <v>93</v>
      </c>
      <c r="J7" s="26" t="s">
        <v>119</v>
      </c>
      <c r="K7" s="35" t="s">
        <v>94</v>
      </c>
      <c r="L7" s="25" t="s">
        <v>120</v>
      </c>
      <c r="M7" s="30" t="s">
        <v>94</v>
      </c>
      <c r="N7" s="24" t="s">
        <v>120</v>
      </c>
      <c r="O7" s="33" t="s">
        <v>95</v>
      </c>
      <c r="P7" s="23" t="s">
        <v>119</v>
      </c>
      <c r="Q7" s="34" t="s">
        <v>95</v>
      </c>
      <c r="R7" s="26" t="s">
        <v>119</v>
      </c>
      <c r="S7" s="35" t="s">
        <v>25</v>
      </c>
      <c r="T7" s="25" t="s">
        <v>120</v>
      </c>
      <c r="U7" s="30" t="s">
        <v>25</v>
      </c>
      <c r="V7" s="24" t="s">
        <v>120</v>
      </c>
      <c r="W7" s="33" t="s">
        <v>26</v>
      </c>
      <c r="X7" s="23" t="s">
        <v>118</v>
      </c>
      <c r="Y7" s="1" t="s">
        <v>6</v>
      </c>
      <c r="Z7" s="2" t="s">
        <v>7</v>
      </c>
      <c r="AA7" s="3" t="s">
        <v>7</v>
      </c>
      <c r="AB7" s="226"/>
    </row>
    <row r="8" spans="2:28" ht="13.5" thickBot="1">
      <c r="B8" s="383"/>
      <c r="C8" s="386"/>
      <c r="D8" s="387"/>
      <c r="E8" s="31" t="s">
        <v>92</v>
      </c>
      <c r="F8" s="32" t="s">
        <v>93</v>
      </c>
      <c r="G8" s="19">
        <v>0.006944444444444444</v>
      </c>
      <c r="H8" s="17" t="s">
        <v>8</v>
      </c>
      <c r="I8" s="36" t="s">
        <v>93</v>
      </c>
      <c r="J8" s="37" t="s">
        <v>94</v>
      </c>
      <c r="K8" s="15">
        <v>0.017361111111111112</v>
      </c>
      <c r="L8" s="16" t="s">
        <v>8</v>
      </c>
      <c r="M8" s="38" t="s">
        <v>94</v>
      </c>
      <c r="N8" s="39" t="s">
        <v>95</v>
      </c>
      <c r="O8" s="18">
        <v>0.020833333333333332</v>
      </c>
      <c r="P8" s="7" t="s">
        <v>8</v>
      </c>
      <c r="Q8" s="36" t="s">
        <v>95</v>
      </c>
      <c r="R8" s="37" t="s">
        <v>25</v>
      </c>
      <c r="S8" s="15">
        <v>0.017361111111111112</v>
      </c>
      <c r="T8" s="16" t="s">
        <v>8</v>
      </c>
      <c r="U8" s="38" t="s">
        <v>25</v>
      </c>
      <c r="V8" s="39" t="s">
        <v>26</v>
      </c>
      <c r="W8" s="18">
        <v>0.006944444444444444</v>
      </c>
      <c r="X8" s="7" t="s">
        <v>8</v>
      </c>
      <c r="Y8" s="5" t="s">
        <v>9</v>
      </c>
      <c r="Z8" s="6" t="s">
        <v>10</v>
      </c>
      <c r="AA8" s="4" t="s">
        <v>11</v>
      </c>
      <c r="AB8" s="226"/>
    </row>
    <row r="9" spans="1:29" ht="12.75">
      <c r="A9" s="29">
        <v>1</v>
      </c>
      <c r="B9" s="54">
        <v>2</v>
      </c>
      <c r="C9" s="65" t="s">
        <v>54</v>
      </c>
      <c r="D9" s="56" t="s">
        <v>55</v>
      </c>
      <c r="E9" s="212"/>
      <c r="F9" s="213"/>
      <c r="G9" s="213">
        <f>+F9-E9</f>
        <v>0</v>
      </c>
      <c r="H9" s="214">
        <f>+ABS(G9-$G$8)</f>
        <v>0.006944444444444444</v>
      </c>
      <c r="I9" s="196"/>
      <c r="J9" s="197"/>
      <c r="K9" s="197">
        <f>+J9-I9</f>
        <v>0</v>
      </c>
      <c r="L9" s="198">
        <f>+ABS(K9-$K$8)</f>
        <v>0.017361111111111112</v>
      </c>
      <c r="M9" s="212">
        <f>J9</f>
        <v>0</v>
      </c>
      <c r="N9" s="213"/>
      <c r="O9" s="213">
        <f aca="true" t="shared" si="0" ref="O9:O20">+N9-M9</f>
        <v>0</v>
      </c>
      <c r="P9" s="217">
        <f>+ABS(O9-$O$8)</f>
        <v>0.020833333333333332</v>
      </c>
      <c r="Q9" s="196"/>
      <c r="R9" s="197"/>
      <c r="S9" s="197">
        <f>+R9-Q9</f>
        <v>0</v>
      </c>
      <c r="T9" s="198">
        <f>+ABS(S9-$S$8)</f>
        <v>0.017361111111111112</v>
      </c>
      <c r="U9" s="212">
        <f>R9</f>
        <v>0</v>
      </c>
      <c r="V9" s="213"/>
      <c r="W9" s="213">
        <f aca="true" t="shared" si="1" ref="W9:W20">+V9-U9</f>
        <v>0</v>
      </c>
      <c r="X9" s="217">
        <f>+ABS(W9-$W$8)</f>
        <v>0.006944444444444444</v>
      </c>
      <c r="Y9" s="200" t="s">
        <v>125</v>
      </c>
      <c r="Z9" s="78" t="s">
        <v>125</v>
      </c>
      <c r="AA9" s="78" t="s">
        <v>125</v>
      </c>
      <c r="AB9" s="225"/>
      <c r="AC9" s="242"/>
    </row>
    <row r="10" spans="1:29" ht="12.75">
      <c r="A10" s="29">
        <v>2</v>
      </c>
      <c r="B10" s="41">
        <v>1</v>
      </c>
      <c r="C10" s="10" t="s">
        <v>34</v>
      </c>
      <c r="D10" s="11" t="s">
        <v>35</v>
      </c>
      <c r="E10" s="215">
        <v>0.35555555555555557</v>
      </c>
      <c r="F10" s="216">
        <v>0.3625</v>
      </c>
      <c r="G10" s="216">
        <f aca="true" t="shared" si="2" ref="G10:G20">+F10-E10</f>
        <v>0.00694444444444442</v>
      </c>
      <c r="H10" s="217">
        <f aca="true" t="shared" si="3" ref="H10:H19">+ABS(G10-$G$8)</f>
        <v>2.42861286636753E-17</v>
      </c>
      <c r="I10" s="201">
        <v>0.3736111111111111</v>
      </c>
      <c r="J10" s="202">
        <v>0.3997916666666667</v>
      </c>
      <c r="K10" s="202">
        <f aca="true" t="shared" si="4" ref="K10:K20">+J10-I10</f>
        <v>0.026180555555555596</v>
      </c>
      <c r="L10" s="199">
        <f>+ABS(K10-$K$8)</f>
        <v>0.008819444444444484</v>
      </c>
      <c r="M10" s="215">
        <f aca="true" t="shared" si="5" ref="M10:M20">J10</f>
        <v>0.3997916666666667</v>
      </c>
      <c r="N10" s="216">
        <v>0.4201388888888889</v>
      </c>
      <c r="O10" s="216">
        <f t="shared" si="0"/>
        <v>0.020347222222222183</v>
      </c>
      <c r="P10" s="217">
        <f>+ABS(O10-$O$8)</f>
        <v>0.00048611111111114894</v>
      </c>
      <c r="Q10" s="201">
        <v>0.4236111111111111</v>
      </c>
      <c r="R10" s="202">
        <v>0.4502199074074074</v>
      </c>
      <c r="S10" s="202">
        <f aca="true" t="shared" si="6" ref="S10:S20">+R10-Q10</f>
        <v>0.02660879629629631</v>
      </c>
      <c r="T10" s="199">
        <f>+ABS(S10-$S$8)</f>
        <v>0.009247685185185199</v>
      </c>
      <c r="U10" s="215">
        <f aca="true" t="shared" si="7" ref="U10:U20">R10</f>
        <v>0.4502199074074074</v>
      </c>
      <c r="V10" s="216">
        <v>0.45694444444444443</v>
      </c>
      <c r="W10" s="216">
        <f t="shared" si="1"/>
        <v>0.006724537037037015</v>
      </c>
      <c r="X10" s="217">
        <f aca="true" t="shared" si="8" ref="X10:X20">+ABS(W10-$W$8)</f>
        <v>0.00021990740740742906</v>
      </c>
      <c r="Y10" s="203"/>
      <c r="Z10" s="79">
        <f aca="true" t="shared" si="9" ref="Z10:Z20">G10+K10+S10+O10+W10</f>
        <v>0.08680555555555552</v>
      </c>
      <c r="AA10" s="79">
        <f aca="true" t="shared" si="10" ref="AA10:AA20">H10+L10+P10+T10+X10+Y10</f>
        <v>0.018773148148148285</v>
      </c>
      <c r="AB10" s="225"/>
      <c r="AC10" s="242"/>
    </row>
    <row r="11" spans="1:29" ht="12.75">
      <c r="A11" s="29">
        <v>3</v>
      </c>
      <c r="B11" s="41">
        <v>3</v>
      </c>
      <c r="C11" s="10" t="s">
        <v>111</v>
      </c>
      <c r="D11" s="20" t="s">
        <v>112</v>
      </c>
      <c r="E11" s="215">
        <v>0.3541666666666667</v>
      </c>
      <c r="F11" s="216">
        <v>0.3611111111111111</v>
      </c>
      <c r="G11" s="216">
        <f t="shared" si="2"/>
        <v>0.00694444444444442</v>
      </c>
      <c r="H11" s="217">
        <f t="shared" si="3"/>
        <v>2.42861286636753E-17</v>
      </c>
      <c r="I11" s="201">
        <v>0.37222222222222223</v>
      </c>
      <c r="J11" s="202">
        <v>0.39458333333333334</v>
      </c>
      <c r="K11" s="202">
        <f t="shared" si="4"/>
        <v>0.02236111111111111</v>
      </c>
      <c r="L11" s="199">
        <f aca="true" t="shared" si="11" ref="L11:L19">+ABS(K11-$K$8)</f>
        <v>0.0049999999999999975</v>
      </c>
      <c r="M11" s="215">
        <f t="shared" si="5"/>
        <v>0.39458333333333334</v>
      </c>
      <c r="N11" s="216">
        <v>0.4152777777777778</v>
      </c>
      <c r="O11" s="216">
        <f t="shared" si="0"/>
        <v>0.02069444444444446</v>
      </c>
      <c r="P11" s="217">
        <f aca="true" t="shared" si="12" ref="P11:P19">+ABS(O11-$O$8)</f>
        <v>0.00013888888888887244</v>
      </c>
      <c r="Q11" s="201">
        <v>0.41875</v>
      </c>
      <c r="R11" s="202">
        <v>0.441875</v>
      </c>
      <c r="S11" s="202">
        <f t="shared" si="6"/>
        <v>0.023125000000000007</v>
      </c>
      <c r="T11" s="199">
        <f aca="true" t="shared" si="13" ref="T11:T19">+ABS(S11-$S$8)</f>
        <v>0.005763888888888895</v>
      </c>
      <c r="U11" s="215">
        <f t="shared" si="7"/>
        <v>0.441875</v>
      </c>
      <c r="V11" s="216">
        <v>0.4486111111111111</v>
      </c>
      <c r="W11" s="216">
        <f t="shared" si="1"/>
        <v>0.006736111111111109</v>
      </c>
      <c r="X11" s="217">
        <f t="shared" si="8"/>
        <v>0.00020833333333333467</v>
      </c>
      <c r="Y11" s="203"/>
      <c r="Z11" s="79">
        <f t="shared" si="9"/>
        <v>0.0798611111111111</v>
      </c>
      <c r="AA11" s="79">
        <f t="shared" si="10"/>
        <v>0.011111111111111124</v>
      </c>
      <c r="AB11" s="225"/>
      <c r="AC11" s="242"/>
    </row>
    <row r="12" spans="1:29" ht="12.75">
      <c r="A12" s="29">
        <v>4</v>
      </c>
      <c r="B12" s="55">
        <v>5</v>
      </c>
      <c r="C12" s="8" t="s">
        <v>46</v>
      </c>
      <c r="D12" s="122" t="s">
        <v>47</v>
      </c>
      <c r="E12" s="215">
        <v>0.3597222222222222</v>
      </c>
      <c r="F12" s="218">
        <v>0.3666666666666667</v>
      </c>
      <c r="G12" s="216">
        <f t="shared" si="2"/>
        <v>0.006944444444444475</v>
      </c>
      <c r="H12" s="217">
        <f t="shared" si="3"/>
        <v>3.122502256758253E-17</v>
      </c>
      <c r="I12" s="201">
        <v>0.37777777777777777</v>
      </c>
      <c r="J12" s="204">
        <v>0.4070833333333333</v>
      </c>
      <c r="K12" s="202">
        <f t="shared" si="4"/>
        <v>0.02930555555555553</v>
      </c>
      <c r="L12" s="199">
        <f t="shared" si="11"/>
        <v>0.011944444444444417</v>
      </c>
      <c r="M12" s="215">
        <f t="shared" si="5"/>
        <v>0.4070833333333333</v>
      </c>
      <c r="N12" s="218">
        <v>0.4277777777777778</v>
      </c>
      <c r="O12" s="216">
        <f t="shared" si="0"/>
        <v>0.020694444444444515</v>
      </c>
      <c r="P12" s="217">
        <f t="shared" si="12"/>
        <v>0.00013888888888881692</v>
      </c>
      <c r="Q12" s="201">
        <v>0.43124999999999997</v>
      </c>
      <c r="R12" s="204">
        <v>0.4631018518518519</v>
      </c>
      <c r="S12" s="202">
        <f t="shared" si="6"/>
        <v>0.03185185185185191</v>
      </c>
      <c r="T12" s="199">
        <f t="shared" si="13"/>
        <v>0.014490740740740797</v>
      </c>
      <c r="U12" s="215">
        <f t="shared" si="7"/>
        <v>0.4631018518518519</v>
      </c>
      <c r="V12" s="218">
        <v>0.4694444444444445</v>
      </c>
      <c r="W12" s="216">
        <f t="shared" si="1"/>
        <v>0.006342592592592622</v>
      </c>
      <c r="X12" s="217">
        <f t="shared" si="8"/>
        <v>0.0006018518518518222</v>
      </c>
      <c r="Y12" s="201"/>
      <c r="Z12" s="79">
        <f t="shared" si="9"/>
        <v>0.09513888888888905</v>
      </c>
      <c r="AA12" s="79">
        <f t="shared" si="10"/>
        <v>0.027175925925925885</v>
      </c>
      <c r="AB12" s="225"/>
      <c r="AC12" s="242"/>
    </row>
    <row r="13" spans="1:29" ht="12.75">
      <c r="A13" s="29">
        <v>5</v>
      </c>
      <c r="B13" s="41">
        <v>7</v>
      </c>
      <c r="C13" s="10" t="s">
        <v>114</v>
      </c>
      <c r="D13" s="120" t="s">
        <v>115</v>
      </c>
      <c r="E13" s="215">
        <v>0.3625</v>
      </c>
      <c r="F13" s="216">
        <v>0.36944444444444446</v>
      </c>
      <c r="G13" s="216">
        <f t="shared" si="2"/>
        <v>0.006944444444444475</v>
      </c>
      <c r="H13" s="217">
        <f t="shared" si="3"/>
        <v>3.122502256758253E-17</v>
      </c>
      <c r="I13" s="201">
        <v>0.38055555555555554</v>
      </c>
      <c r="J13" s="202">
        <v>0.4225925925925926</v>
      </c>
      <c r="K13" s="202">
        <f t="shared" si="4"/>
        <v>0.04203703703703704</v>
      </c>
      <c r="L13" s="199">
        <f t="shared" si="11"/>
        <v>0.024675925925925928</v>
      </c>
      <c r="M13" s="215">
        <f t="shared" si="5"/>
        <v>0.4225925925925926</v>
      </c>
      <c r="N13" s="216">
        <v>0.44305555555555554</v>
      </c>
      <c r="O13" s="216">
        <f t="shared" si="0"/>
        <v>0.02046296296296296</v>
      </c>
      <c r="P13" s="217">
        <f t="shared" si="12"/>
        <v>0.0003703703703703716</v>
      </c>
      <c r="Q13" s="201">
        <v>0.4465277777777778</v>
      </c>
      <c r="R13" s="202">
        <v>0.47957175925925927</v>
      </c>
      <c r="S13" s="202">
        <f t="shared" si="6"/>
        <v>0.033043981481481466</v>
      </c>
      <c r="T13" s="199">
        <f t="shared" si="13"/>
        <v>0.015682870370370354</v>
      </c>
      <c r="U13" s="215">
        <f t="shared" si="7"/>
        <v>0.47957175925925927</v>
      </c>
      <c r="V13" s="216">
        <v>0.4861111111111111</v>
      </c>
      <c r="W13" s="216">
        <f t="shared" si="1"/>
        <v>0.006539351851851838</v>
      </c>
      <c r="X13" s="217">
        <f t="shared" si="8"/>
        <v>0.0004050925925926062</v>
      </c>
      <c r="Y13" s="205"/>
      <c r="Z13" s="79">
        <f t="shared" si="9"/>
        <v>0.10902777777777778</v>
      </c>
      <c r="AA13" s="79">
        <f t="shared" si="10"/>
        <v>0.04113425925925929</v>
      </c>
      <c r="AB13" s="225"/>
      <c r="AC13" s="242"/>
    </row>
    <row r="14" spans="1:29" ht="12.75">
      <c r="A14" s="29">
        <v>6</v>
      </c>
      <c r="B14" s="41">
        <v>20</v>
      </c>
      <c r="C14" s="43" t="s">
        <v>86</v>
      </c>
      <c r="D14" s="44" t="s">
        <v>87</v>
      </c>
      <c r="E14" s="219">
        <v>0.35833333333333334</v>
      </c>
      <c r="F14" s="220">
        <v>0.3652777777777778</v>
      </c>
      <c r="G14" s="216">
        <f t="shared" si="2"/>
        <v>0.006944444444444475</v>
      </c>
      <c r="H14" s="217">
        <f t="shared" si="3"/>
        <v>3.122502256758253E-17</v>
      </c>
      <c r="I14" s="206">
        <v>0.3763888888888889</v>
      </c>
      <c r="J14" s="204">
        <v>0.40383101851851855</v>
      </c>
      <c r="K14" s="202">
        <f t="shared" si="4"/>
        <v>0.027442129629629664</v>
      </c>
      <c r="L14" s="199">
        <f t="shared" si="11"/>
        <v>0.010081018518518552</v>
      </c>
      <c r="M14" s="215">
        <f t="shared" si="5"/>
        <v>0.40383101851851855</v>
      </c>
      <c r="N14" s="220">
        <v>0.42430555555555555</v>
      </c>
      <c r="O14" s="216">
        <f t="shared" si="0"/>
        <v>0.020474537037037</v>
      </c>
      <c r="P14" s="217">
        <f t="shared" si="12"/>
        <v>0.0003587962962963327</v>
      </c>
      <c r="Q14" s="206">
        <v>0.4284722222222222</v>
      </c>
      <c r="R14" s="204">
        <v>0.45671296296296293</v>
      </c>
      <c r="S14" s="202">
        <f t="shared" si="6"/>
        <v>0.028240740740740733</v>
      </c>
      <c r="T14" s="199">
        <f t="shared" si="13"/>
        <v>0.010879629629629621</v>
      </c>
      <c r="U14" s="215">
        <f t="shared" si="7"/>
        <v>0.45671296296296293</v>
      </c>
      <c r="V14" s="220">
        <v>0.46319444444444446</v>
      </c>
      <c r="W14" s="216">
        <f t="shared" si="1"/>
        <v>0.0064814814814815325</v>
      </c>
      <c r="X14" s="217">
        <f t="shared" si="8"/>
        <v>0.0004629629629629116</v>
      </c>
      <c r="Y14" s="206"/>
      <c r="Z14" s="79">
        <f t="shared" si="9"/>
        <v>0.0895833333333334</v>
      </c>
      <c r="AA14" s="79">
        <f t="shared" si="10"/>
        <v>0.021782407407407448</v>
      </c>
      <c r="AB14" s="225"/>
      <c r="AC14" s="242"/>
    </row>
    <row r="15" spans="1:29" ht="12.75">
      <c r="A15" s="29">
        <v>7</v>
      </c>
      <c r="B15" s="41">
        <v>16</v>
      </c>
      <c r="C15" s="10" t="s">
        <v>65</v>
      </c>
      <c r="D15" s="11" t="s">
        <v>75</v>
      </c>
      <c r="E15" s="221">
        <v>0.3680555555555556</v>
      </c>
      <c r="F15" s="220">
        <v>0.375</v>
      </c>
      <c r="G15" s="216">
        <f t="shared" si="2"/>
        <v>0.00694444444444442</v>
      </c>
      <c r="H15" s="217">
        <f t="shared" si="3"/>
        <v>2.42861286636753E-17</v>
      </c>
      <c r="I15" s="207"/>
      <c r="J15" s="204"/>
      <c r="K15" s="202">
        <f t="shared" si="4"/>
        <v>0</v>
      </c>
      <c r="L15" s="199">
        <f t="shared" si="11"/>
        <v>0.017361111111111112</v>
      </c>
      <c r="M15" s="215">
        <f t="shared" si="5"/>
        <v>0</v>
      </c>
      <c r="N15" s="220"/>
      <c r="O15" s="216">
        <f t="shared" si="0"/>
        <v>0</v>
      </c>
      <c r="P15" s="217">
        <f t="shared" si="12"/>
        <v>0.020833333333333332</v>
      </c>
      <c r="Q15" s="207"/>
      <c r="R15" s="204"/>
      <c r="S15" s="202">
        <f t="shared" si="6"/>
        <v>0</v>
      </c>
      <c r="T15" s="199">
        <f t="shared" si="13"/>
        <v>0.017361111111111112</v>
      </c>
      <c r="U15" s="215">
        <f t="shared" si="7"/>
        <v>0</v>
      </c>
      <c r="V15" s="220"/>
      <c r="W15" s="216">
        <f t="shared" si="1"/>
        <v>0</v>
      </c>
      <c r="X15" s="217">
        <f t="shared" si="8"/>
        <v>0.006944444444444444</v>
      </c>
      <c r="Y15" s="207">
        <v>0.25</v>
      </c>
      <c r="Z15" s="79">
        <f t="shared" si="9"/>
        <v>0.00694444444444442</v>
      </c>
      <c r="AA15" s="79">
        <f t="shared" si="10"/>
        <v>0.3125</v>
      </c>
      <c r="AB15" s="225"/>
      <c r="AC15" s="242"/>
    </row>
    <row r="16" spans="1:29" ht="12.75">
      <c r="A16" s="29">
        <v>8</v>
      </c>
      <c r="B16" s="41">
        <v>11</v>
      </c>
      <c r="C16" s="10" t="s">
        <v>106</v>
      </c>
      <c r="D16" s="11" t="s">
        <v>37</v>
      </c>
      <c r="E16" s="215">
        <v>0.35694444444444445</v>
      </c>
      <c r="F16" s="216">
        <v>0.3638888888888889</v>
      </c>
      <c r="G16" s="216">
        <f t="shared" si="2"/>
        <v>0.00694444444444442</v>
      </c>
      <c r="H16" s="217">
        <f t="shared" si="3"/>
        <v>2.42861286636753E-17</v>
      </c>
      <c r="I16" s="201">
        <v>0.375</v>
      </c>
      <c r="J16" s="202">
        <v>0.4031134259259259</v>
      </c>
      <c r="K16" s="202">
        <f t="shared" si="4"/>
        <v>0.028113425925925917</v>
      </c>
      <c r="L16" s="199">
        <f t="shared" si="11"/>
        <v>0.010752314814814805</v>
      </c>
      <c r="M16" s="215">
        <f t="shared" si="5"/>
        <v>0.4031134259259259</v>
      </c>
      <c r="N16" s="216">
        <v>0.4236111111111111</v>
      </c>
      <c r="O16" s="216">
        <f t="shared" si="0"/>
        <v>0.020497685185185188</v>
      </c>
      <c r="P16" s="217">
        <f t="shared" si="12"/>
        <v>0.00033564814814814395</v>
      </c>
      <c r="Q16" s="201">
        <v>0.4270833333333333</v>
      </c>
      <c r="R16" s="202">
        <v>0.45903935185185185</v>
      </c>
      <c r="S16" s="202">
        <f t="shared" si="6"/>
        <v>0.031956018518518536</v>
      </c>
      <c r="T16" s="199">
        <f t="shared" si="13"/>
        <v>0.014594907407407424</v>
      </c>
      <c r="U16" s="215">
        <f t="shared" si="7"/>
        <v>0.45903935185185185</v>
      </c>
      <c r="V16" s="216">
        <v>0.46597222222222223</v>
      </c>
      <c r="W16" s="216">
        <f t="shared" si="1"/>
        <v>0.006932870370370381</v>
      </c>
      <c r="X16" s="217">
        <f t="shared" si="8"/>
        <v>1.1574074074063162E-05</v>
      </c>
      <c r="Y16" s="205"/>
      <c r="Z16" s="79">
        <f t="shared" si="9"/>
        <v>0.09444444444444444</v>
      </c>
      <c r="AA16" s="79">
        <f t="shared" si="10"/>
        <v>0.02569444444444446</v>
      </c>
      <c r="AB16" s="225"/>
      <c r="AC16" s="242"/>
    </row>
    <row r="17" spans="1:29" ht="12.75">
      <c r="A17" s="29">
        <v>9</v>
      </c>
      <c r="B17" s="55">
        <v>12</v>
      </c>
      <c r="C17" s="10" t="s">
        <v>71</v>
      </c>
      <c r="D17" s="11" t="s">
        <v>72</v>
      </c>
      <c r="E17" s="215">
        <v>0.3611111111111111</v>
      </c>
      <c r="F17" s="216">
        <v>0.3680555555555556</v>
      </c>
      <c r="G17" s="216">
        <f t="shared" si="2"/>
        <v>0.006944444444444475</v>
      </c>
      <c r="H17" s="217">
        <f t="shared" si="3"/>
        <v>3.122502256758253E-17</v>
      </c>
      <c r="I17" s="201">
        <v>0.37916666666666665</v>
      </c>
      <c r="J17" s="202">
        <v>0.4144560185185185</v>
      </c>
      <c r="K17" s="202">
        <f t="shared" si="4"/>
        <v>0.035289351851851836</v>
      </c>
      <c r="L17" s="199">
        <f t="shared" si="11"/>
        <v>0.017928240740740724</v>
      </c>
      <c r="M17" s="215">
        <f t="shared" si="5"/>
        <v>0.4144560185185185</v>
      </c>
      <c r="N17" s="216">
        <v>0.45</v>
      </c>
      <c r="O17" s="216">
        <f t="shared" si="0"/>
        <v>0.035543981481481524</v>
      </c>
      <c r="P17" s="217">
        <f t="shared" si="12"/>
        <v>0.014710648148148191</v>
      </c>
      <c r="Q17" s="201">
        <v>0.4534722222222222</v>
      </c>
      <c r="R17" s="202">
        <v>0.4880555555555555</v>
      </c>
      <c r="S17" s="202">
        <f t="shared" si="6"/>
        <v>0.0345833333333333</v>
      </c>
      <c r="T17" s="199">
        <f t="shared" si="13"/>
        <v>0.017222222222222187</v>
      </c>
      <c r="U17" s="215">
        <f t="shared" si="7"/>
        <v>0.4880555555555555</v>
      </c>
      <c r="V17" s="216">
        <v>0.49444444444444446</v>
      </c>
      <c r="W17" s="216">
        <f t="shared" si="1"/>
        <v>0.006388888888888944</v>
      </c>
      <c r="X17" s="217">
        <f t="shared" si="8"/>
        <v>0.0005555555555555002</v>
      </c>
      <c r="Y17" s="205"/>
      <c r="Z17" s="79">
        <f t="shared" si="9"/>
        <v>0.11875000000000008</v>
      </c>
      <c r="AA17" s="79">
        <f t="shared" si="10"/>
        <v>0.05041666666666664</v>
      </c>
      <c r="AB17" s="225"/>
      <c r="AC17" s="242"/>
    </row>
    <row r="18" spans="1:29" ht="12.75">
      <c r="A18" s="29">
        <v>10</v>
      </c>
      <c r="B18" s="41">
        <v>10</v>
      </c>
      <c r="C18" s="10" t="s">
        <v>78</v>
      </c>
      <c r="D18" s="11" t="s">
        <v>79</v>
      </c>
      <c r="E18" s="215">
        <v>0.3652777777777778</v>
      </c>
      <c r="F18" s="216">
        <v>0.37222222222222223</v>
      </c>
      <c r="G18" s="216">
        <f t="shared" si="2"/>
        <v>0.00694444444444442</v>
      </c>
      <c r="H18" s="217">
        <f t="shared" si="3"/>
        <v>2.42861286636753E-17</v>
      </c>
      <c r="I18" s="201">
        <v>0.3847222222222222</v>
      </c>
      <c r="J18" s="202">
        <v>0.41942129629629626</v>
      </c>
      <c r="K18" s="202">
        <f t="shared" si="4"/>
        <v>0.03469907407407408</v>
      </c>
      <c r="L18" s="199">
        <f t="shared" si="11"/>
        <v>0.017337962962962965</v>
      </c>
      <c r="M18" s="215">
        <f t="shared" si="5"/>
        <v>0.41942129629629626</v>
      </c>
      <c r="N18" s="216">
        <v>0.4395833333333334</v>
      </c>
      <c r="O18" s="216">
        <f t="shared" si="0"/>
        <v>0.020162037037037117</v>
      </c>
      <c r="P18" s="217">
        <f t="shared" si="12"/>
        <v>0.000671296296296215</v>
      </c>
      <c r="Q18" s="201">
        <v>0.44305555555555554</v>
      </c>
      <c r="R18" s="202">
        <v>0.47923611111111114</v>
      </c>
      <c r="S18" s="202">
        <f t="shared" si="6"/>
        <v>0.036180555555555605</v>
      </c>
      <c r="T18" s="199">
        <f t="shared" si="13"/>
        <v>0.018819444444444493</v>
      </c>
      <c r="U18" s="215">
        <f t="shared" si="7"/>
        <v>0.47923611111111114</v>
      </c>
      <c r="V18" s="216">
        <v>0.4861111111111111</v>
      </c>
      <c r="W18" s="216">
        <f t="shared" si="1"/>
        <v>0.0068749999999999645</v>
      </c>
      <c r="X18" s="217">
        <f t="shared" si="8"/>
        <v>6.944444444447959E-05</v>
      </c>
      <c r="Y18" s="205"/>
      <c r="Z18" s="79">
        <f t="shared" si="9"/>
        <v>0.10486111111111118</v>
      </c>
      <c r="AA18" s="79">
        <f t="shared" si="10"/>
        <v>0.03689814814814818</v>
      </c>
      <c r="AB18" s="225"/>
      <c r="AC18" s="242"/>
    </row>
    <row r="19" spans="1:29" ht="12.75">
      <c r="A19" s="29">
        <v>11</v>
      </c>
      <c r="B19" s="41">
        <v>15</v>
      </c>
      <c r="C19" s="69" t="s">
        <v>83</v>
      </c>
      <c r="D19" s="20" t="s">
        <v>84</v>
      </c>
      <c r="E19" s="215">
        <v>0.3652777777777778</v>
      </c>
      <c r="F19" s="216">
        <v>0.37222222222222223</v>
      </c>
      <c r="G19" s="216">
        <f t="shared" si="2"/>
        <v>0.00694444444444442</v>
      </c>
      <c r="H19" s="217">
        <f t="shared" si="3"/>
        <v>2.42861286636753E-17</v>
      </c>
      <c r="I19" s="201">
        <v>0.3833333333333333</v>
      </c>
      <c r="J19" s="202">
        <v>0.4135069444444444</v>
      </c>
      <c r="K19" s="202">
        <f t="shared" si="4"/>
        <v>0.03017361111111111</v>
      </c>
      <c r="L19" s="199">
        <f t="shared" si="11"/>
        <v>0.012812499999999998</v>
      </c>
      <c r="M19" s="215"/>
      <c r="N19" s="216"/>
      <c r="O19" s="216">
        <f t="shared" si="0"/>
        <v>0</v>
      </c>
      <c r="P19" s="217">
        <f t="shared" si="12"/>
        <v>0.020833333333333332</v>
      </c>
      <c r="Q19" s="201"/>
      <c r="R19" s="202"/>
      <c r="S19" s="202">
        <f t="shared" si="6"/>
        <v>0</v>
      </c>
      <c r="T19" s="199">
        <f t="shared" si="13"/>
        <v>0.017361111111111112</v>
      </c>
      <c r="U19" s="215">
        <f t="shared" si="7"/>
        <v>0</v>
      </c>
      <c r="V19" s="216"/>
      <c r="W19" s="216">
        <f t="shared" si="1"/>
        <v>0</v>
      </c>
      <c r="X19" s="217">
        <f t="shared" si="8"/>
        <v>0.006944444444444444</v>
      </c>
      <c r="Y19" s="205">
        <v>0.125</v>
      </c>
      <c r="Z19" s="79">
        <f t="shared" si="9"/>
        <v>0.03711805555555553</v>
      </c>
      <c r="AA19" s="79">
        <f t="shared" si="10"/>
        <v>0.1829513888888889</v>
      </c>
      <c r="AB19" s="225"/>
      <c r="AC19" s="242"/>
    </row>
    <row r="20" spans="1:29" ht="13.5" thickBot="1">
      <c r="A20" s="29">
        <v>12</v>
      </c>
      <c r="B20" s="47">
        <v>14</v>
      </c>
      <c r="C20" s="51" t="s">
        <v>65</v>
      </c>
      <c r="D20" s="53" t="s">
        <v>66</v>
      </c>
      <c r="E20" s="222">
        <v>0.3638888888888889</v>
      </c>
      <c r="F20" s="223">
        <v>0.37083333333333335</v>
      </c>
      <c r="G20" s="223">
        <f t="shared" si="2"/>
        <v>0.006944444444444475</v>
      </c>
      <c r="H20" s="224">
        <f>+ABS(G20-$G$8)</f>
        <v>3.122502256758253E-17</v>
      </c>
      <c r="I20" s="208">
        <v>0.3819444444444444</v>
      </c>
      <c r="J20" s="209">
        <v>0.4583564814814815</v>
      </c>
      <c r="K20" s="209">
        <f t="shared" si="4"/>
        <v>0.07641203703703708</v>
      </c>
      <c r="L20" s="210">
        <f>+ABS(K20-$K$8)</f>
        <v>0.05905092592592597</v>
      </c>
      <c r="M20" s="222">
        <f t="shared" si="5"/>
        <v>0.4583564814814815</v>
      </c>
      <c r="N20" s="223">
        <v>0.4777777777777778</v>
      </c>
      <c r="O20" s="223">
        <f t="shared" si="0"/>
        <v>0.019421296296296298</v>
      </c>
      <c r="P20" s="224">
        <f>+ABS(O20-$O$8)</f>
        <v>0.0014120370370370346</v>
      </c>
      <c r="Q20" s="208"/>
      <c r="R20" s="209"/>
      <c r="S20" s="209">
        <f t="shared" si="6"/>
        <v>0</v>
      </c>
      <c r="T20" s="210">
        <f>+ABS(S20-$S$8)</f>
        <v>0.017361111111111112</v>
      </c>
      <c r="U20" s="222">
        <f t="shared" si="7"/>
        <v>0</v>
      </c>
      <c r="V20" s="223"/>
      <c r="W20" s="223">
        <f t="shared" si="1"/>
        <v>0</v>
      </c>
      <c r="X20" s="224">
        <f t="shared" si="8"/>
        <v>0.006944444444444444</v>
      </c>
      <c r="Y20" s="211">
        <v>0.125</v>
      </c>
      <c r="Z20" s="110">
        <f t="shared" si="9"/>
        <v>0.10277777777777786</v>
      </c>
      <c r="AA20" s="110">
        <f t="shared" si="10"/>
        <v>0.2097685185185186</v>
      </c>
      <c r="AB20" s="225"/>
      <c r="AC20" s="242"/>
    </row>
  </sheetData>
  <sheetProtection/>
  <mergeCells count="3">
    <mergeCell ref="B1:D2"/>
    <mergeCell ref="B7:B8"/>
    <mergeCell ref="C7:D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29" customWidth="1"/>
    <col min="2" max="2" width="9.8515625" style="0" bestFit="1" customWidth="1"/>
    <col min="3" max="3" width="17.421875" style="0" bestFit="1" customWidth="1"/>
    <col min="4" max="4" width="12.140625" style="0" bestFit="1" customWidth="1"/>
  </cols>
  <sheetData>
    <row r="1" spans="2:4" ht="12.75">
      <c r="B1" s="381" t="s">
        <v>97</v>
      </c>
      <c r="C1" s="381"/>
      <c r="D1" s="381"/>
    </row>
    <row r="2" spans="2:4" ht="12.75">
      <c r="B2" s="381"/>
      <c r="C2" s="381"/>
      <c r="D2" s="381"/>
    </row>
    <row r="3" ht="37.5" customHeight="1"/>
    <row r="4" spans="3:4" ht="12.75">
      <c r="C4" s="27" t="s">
        <v>33</v>
      </c>
      <c r="D4" s="28">
        <v>0.06944444444444443</v>
      </c>
    </row>
    <row r="5" spans="3:28" ht="12.75">
      <c r="C5" s="27"/>
      <c r="D5" s="28"/>
      <c r="AB5" s="244"/>
    </row>
    <row r="6" spans="13:28" ht="13.5" thickBot="1">
      <c r="M6" s="388" t="s">
        <v>126</v>
      </c>
      <c r="N6" s="388"/>
      <c r="O6" s="388"/>
      <c r="P6" s="388"/>
      <c r="Q6" s="388" t="s">
        <v>126</v>
      </c>
      <c r="R6" s="388"/>
      <c r="S6" s="388"/>
      <c r="T6" s="388"/>
      <c r="U6" s="388" t="s">
        <v>126</v>
      </c>
      <c r="V6" s="388"/>
      <c r="W6" s="388"/>
      <c r="X6" s="388"/>
      <c r="AB6" s="245"/>
    </row>
    <row r="7" spans="2:28" ht="13.5" thickBot="1">
      <c r="B7" s="382" t="s">
        <v>0</v>
      </c>
      <c r="C7" s="384" t="s">
        <v>1</v>
      </c>
      <c r="D7" s="385"/>
      <c r="E7" s="30" t="s">
        <v>27</v>
      </c>
      <c r="F7" s="24" t="s">
        <v>118</v>
      </c>
      <c r="G7" s="33" t="s">
        <v>28</v>
      </c>
      <c r="H7" s="23" t="s">
        <v>119</v>
      </c>
      <c r="I7" s="34" t="s">
        <v>28</v>
      </c>
      <c r="J7" s="26" t="s">
        <v>119</v>
      </c>
      <c r="K7" s="35" t="s">
        <v>29</v>
      </c>
      <c r="L7" s="25" t="s">
        <v>120</v>
      </c>
      <c r="M7" s="30" t="s">
        <v>29</v>
      </c>
      <c r="N7" s="24" t="s">
        <v>120</v>
      </c>
      <c r="O7" s="33" t="s">
        <v>30</v>
      </c>
      <c r="P7" s="23" t="s">
        <v>119</v>
      </c>
      <c r="Q7" s="34" t="s">
        <v>30</v>
      </c>
      <c r="R7" s="26" t="s">
        <v>119</v>
      </c>
      <c r="S7" s="35" t="s">
        <v>31</v>
      </c>
      <c r="T7" s="25" t="s">
        <v>120</v>
      </c>
      <c r="U7" s="30" t="s">
        <v>31</v>
      </c>
      <c r="V7" s="24" t="s">
        <v>120</v>
      </c>
      <c r="W7" s="33" t="s">
        <v>121</v>
      </c>
      <c r="X7" s="23" t="s">
        <v>118</v>
      </c>
      <c r="Y7" s="1" t="s">
        <v>6</v>
      </c>
      <c r="Z7" s="2" t="s">
        <v>7</v>
      </c>
      <c r="AA7" s="3" t="s">
        <v>7</v>
      </c>
      <c r="AB7" s="226"/>
    </row>
    <row r="8" spans="2:28" ht="13.5" thickBot="1">
      <c r="B8" s="383"/>
      <c r="C8" s="386"/>
      <c r="D8" s="387"/>
      <c r="E8" s="31" t="s">
        <v>27</v>
      </c>
      <c r="F8" s="32" t="s">
        <v>28</v>
      </c>
      <c r="G8" s="19">
        <v>0.006944444444444444</v>
      </c>
      <c r="H8" s="17" t="s">
        <v>8</v>
      </c>
      <c r="I8" s="36" t="s">
        <v>28</v>
      </c>
      <c r="J8" s="37" t="s">
        <v>29</v>
      </c>
      <c r="K8" s="15">
        <v>0.017361111111111112</v>
      </c>
      <c r="L8" s="16" t="s">
        <v>8</v>
      </c>
      <c r="M8" s="38" t="s">
        <v>29</v>
      </c>
      <c r="N8" s="39" t="s">
        <v>30</v>
      </c>
      <c r="O8" s="18">
        <v>0.020833333333333332</v>
      </c>
      <c r="P8" s="7" t="s">
        <v>8</v>
      </c>
      <c r="Q8" s="36" t="s">
        <v>30</v>
      </c>
      <c r="R8" s="37" t="s">
        <v>31</v>
      </c>
      <c r="S8" s="15">
        <v>0.017361111111111112</v>
      </c>
      <c r="T8" s="16" t="s">
        <v>8</v>
      </c>
      <c r="U8" s="38" t="s">
        <v>31</v>
      </c>
      <c r="V8" s="39" t="s">
        <v>121</v>
      </c>
      <c r="W8" s="18">
        <v>0.006944444444444444</v>
      </c>
      <c r="X8" s="7" t="s">
        <v>8</v>
      </c>
      <c r="Y8" s="5" t="s">
        <v>9</v>
      </c>
      <c r="Z8" s="6" t="s">
        <v>10</v>
      </c>
      <c r="AA8" s="4" t="s">
        <v>11</v>
      </c>
      <c r="AB8" s="226"/>
    </row>
    <row r="9" spans="1:28" ht="12.75">
      <c r="A9" s="29">
        <v>1</v>
      </c>
      <c r="B9" s="54">
        <v>2</v>
      </c>
      <c r="C9" s="65" t="s">
        <v>54</v>
      </c>
      <c r="D9" s="56" t="s">
        <v>55</v>
      </c>
      <c r="E9" s="212"/>
      <c r="F9" s="213"/>
      <c r="G9" s="213">
        <f>+F9-E9</f>
        <v>0</v>
      </c>
      <c r="H9" s="214">
        <f>+ABS(G9-$G$8)</f>
        <v>0.006944444444444444</v>
      </c>
      <c r="I9" s="196"/>
      <c r="J9" s="197"/>
      <c r="K9" s="197">
        <f>+J9-I9</f>
        <v>0</v>
      </c>
      <c r="L9" s="198">
        <f>+ABS(K9-$K$8)</f>
        <v>0.017361111111111112</v>
      </c>
      <c r="M9" s="248"/>
      <c r="N9" s="249"/>
      <c r="O9" s="249">
        <f aca="true" t="shared" si="0" ref="O9:O20">+N9-M9</f>
        <v>0</v>
      </c>
      <c r="P9" s="250">
        <f>+ABS(O9-$O$8)</f>
        <v>0.020833333333333332</v>
      </c>
      <c r="Q9" s="251"/>
      <c r="R9" s="252"/>
      <c r="S9" s="252">
        <f>+R9-Q9</f>
        <v>0</v>
      </c>
      <c r="T9" s="253">
        <f>+ABS(S9-$S$8)</f>
        <v>0.017361111111111112</v>
      </c>
      <c r="U9" s="248"/>
      <c r="V9" s="249"/>
      <c r="W9" s="249">
        <f aca="true" t="shared" si="1" ref="W9:W20">+V9-U9</f>
        <v>0</v>
      </c>
      <c r="X9" s="250">
        <f>+ABS(W9-$W$8)</f>
        <v>0.006944444444444444</v>
      </c>
      <c r="Y9" s="200" t="s">
        <v>125</v>
      </c>
      <c r="Z9" s="78" t="s">
        <v>125</v>
      </c>
      <c r="AA9" s="78" t="s">
        <v>125</v>
      </c>
      <c r="AB9" s="225"/>
    </row>
    <row r="10" spans="1:28" ht="12.75">
      <c r="A10" s="29">
        <v>2</v>
      </c>
      <c r="B10" s="41">
        <v>1</v>
      </c>
      <c r="C10" s="10" t="s">
        <v>34</v>
      </c>
      <c r="D10" s="11" t="s">
        <v>35</v>
      </c>
      <c r="E10" s="215">
        <v>0.5638888888888889</v>
      </c>
      <c r="F10" s="216">
        <v>0.5708333333333333</v>
      </c>
      <c r="G10" s="216">
        <f aca="true" t="shared" si="2" ref="G10:G20">+F10-E10</f>
        <v>0.00694444444444442</v>
      </c>
      <c r="H10" s="217">
        <f aca="true" t="shared" si="3" ref="H10:H19">+ABS(G10-$G$8)</f>
        <v>2.42861286636753E-17</v>
      </c>
      <c r="I10" s="201">
        <v>0.5743055555555555</v>
      </c>
      <c r="J10" s="202">
        <v>0.6009722222222222</v>
      </c>
      <c r="K10" s="202">
        <f aca="true" t="shared" si="4" ref="K10:K20">+J10-I10</f>
        <v>0.026666666666666727</v>
      </c>
      <c r="L10" s="199">
        <f>+ABS(K10-$K$8)</f>
        <v>0.009305555555555615</v>
      </c>
      <c r="M10" s="254"/>
      <c r="N10" s="255"/>
      <c r="O10" s="255">
        <f t="shared" si="0"/>
        <v>0</v>
      </c>
      <c r="P10" s="250">
        <f>+ABS(O10-$O$8)</f>
        <v>0.020833333333333332</v>
      </c>
      <c r="Q10" s="256"/>
      <c r="R10" s="257"/>
      <c r="S10" s="257">
        <f aca="true" t="shared" si="5" ref="S10:S20">+R10-Q10</f>
        <v>0</v>
      </c>
      <c r="T10" s="258">
        <f>+ABS(S10-$S$8)</f>
        <v>0.017361111111111112</v>
      </c>
      <c r="U10" s="254"/>
      <c r="V10" s="255"/>
      <c r="W10" s="255">
        <f t="shared" si="1"/>
        <v>0</v>
      </c>
      <c r="X10" s="250">
        <f aca="true" t="shared" si="6" ref="X10:X20">+ABS(W10-$W$8)</f>
        <v>0.006944444444444444</v>
      </c>
      <c r="Y10" s="203"/>
      <c r="Z10" s="79">
        <f>G10+K10</f>
        <v>0.03361111111111115</v>
      </c>
      <c r="AA10" s="79">
        <f>H10+L10</f>
        <v>0.00930555555555564</v>
      </c>
      <c r="AB10" s="225"/>
    </row>
    <row r="11" spans="1:28" ht="12.75">
      <c r="A11" s="29">
        <v>3</v>
      </c>
      <c r="B11" s="41">
        <v>3</v>
      </c>
      <c r="C11" s="10" t="s">
        <v>111</v>
      </c>
      <c r="D11" s="20" t="s">
        <v>112</v>
      </c>
      <c r="E11" s="215">
        <v>0.5625</v>
      </c>
      <c r="F11" s="216">
        <v>0.5694444444444444</v>
      </c>
      <c r="G11" s="216">
        <f t="shared" si="2"/>
        <v>0.00694444444444442</v>
      </c>
      <c r="H11" s="217">
        <f t="shared" si="3"/>
        <v>2.42861286636753E-17</v>
      </c>
      <c r="I11" s="201">
        <v>0.5729166666666666</v>
      </c>
      <c r="J11" s="202">
        <v>0.5964236111111111</v>
      </c>
      <c r="K11" s="202">
        <f t="shared" si="4"/>
        <v>0.023506944444444455</v>
      </c>
      <c r="L11" s="199">
        <f aca="true" t="shared" si="7" ref="L11:L19">+ABS(K11-$K$8)</f>
        <v>0.006145833333333343</v>
      </c>
      <c r="M11" s="259"/>
      <c r="N11" s="255"/>
      <c r="O11" s="255">
        <f t="shared" si="0"/>
        <v>0</v>
      </c>
      <c r="P11" s="250">
        <f aca="true" t="shared" si="8" ref="P11:P19">+ABS(O11-$O$8)</f>
        <v>0.020833333333333332</v>
      </c>
      <c r="Q11" s="256"/>
      <c r="R11" s="257"/>
      <c r="S11" s="257">
        <f t="shared" si="5"/>
        <v>0</v>
      </c>
      <c r="T11" s="258">
        <f aca="true" t="shared" si="9" ref="T11:T19">+ABS(S11-$S$8)</f>
        <v>0.017361111111111112</v>
      </c>
      <c r="U11" s="259"/>
      <c r="V11" s="255"/>
      <c r="W11" s="255">
        <f t="shared" si="1"/>
        <v>0</v>
      </c>
      <c r="X11" s="250">
        <f t="shared" si="6"/>
        <v>0.006944444444444444</v>
      </c>
      <c r="Y11" s="203"/>
      <c r="Z11" s="79">
        <f aca="true" t="shared" si="10" ref="Z11:Z18">G11+K11</f>
        <v>0.030451388888888875</v>
      </c>
      <c r="AA11" s="79">
        <f aca="true" t="shared" si="11" ref="AA11:AA18">H11+L11</f>
        <v>0.006145833333333368</v>
      </c>
      <c r="AB11" s="225"/>
    </row>
    <row r="12" spans="1:28" ht="12.75">
      <c r="A12" s="29">
        <v>4</v>
      </c>
      <c r="B12" s="55">
        <v>5</v>
      </c>
      <c r="C12" s="8" t="s">
        <v>46</v>
      </c>
      <c r="D12" s="122" t="s">
        <v>47</v>
      </c>
      <c r="E12" s="215">
        <v>0.5680555555555555</v>
      </c>
      <c r="F12" s="218">
        <v>0.5750000000000001</v>
      </c>
      <c r="G12" s="216">
        <f t="shared" si="2"/>
        <v>0.006944444444444531</v>
      </c>
      <c r="H12" s="217">
        <f t="shared" si="3"/>
        <v>8.673617379884035E-17</v>
      </c>
      <c r="I12" s="201">
        <v>0.5784722222222222</v>
      </c>
      <c r="J12" s="204">
        <v>0.6138888888888888</v>
      </c>
      <c r="K12" s="202">
        <f t="shared" si="4"/>
        <v>0.03541666666666665</v>
      </c>
      <c r="L12" s="199">
        <f t="shared" si="7"/>
        <v>0.01805555555555554</v>
      </c>
      <c r="M12" s="254"/>
      <c r="N12" s="260"/>
      <c r="O12" s="255">
        <f t="shared" si="0"/>
        <v>0</v>
      </c>
      <c r="P12" s="250">
        <f t="shared" si="8"/>
        <v>0.020833333333333332</v>
      </c>
      <c r="Q12" s="256"/>
      <c r="R12" s="261"/>
      <c r="S12" s="257">
        <f t="shared" si="5"/>
        <v>0</v>
      </c>
      <c r="T12" s="258">
        <f t="shared" si="9"/>
        <v>0.017361111111111112</v>
      </c>
      <c r="U12" s="254"/>
      <c r="V12" s="260"/>
      <c r="W12" s="255">
        <f t="shared" si="1"/>
        <v>0</v>
      </c>
      <c r="X12" s="250">
        <f t="shared" si="6"/>
        <v>0.006944444444444444</v>
      </c>
      <c r="Y12" s="201"/>
      <c r="Z12" s="79">
        <f t="shared" si="10"/>
        <v>0.04236111111111118</v>
      </c>
      <c r="AA12" s="79">
        <f t="shared" si="11"/>
        <v>0.018055555555555627</v>
      </c>
      <c r="AB12" s="225"/>
    </row>
    <row r="13" spans="1:28" ht="12.75">
      <c r="A13" s="29">
        <v>5</v>
      </c>
      <c r="B13" s="41">
        <v>7</v>
      </c>
      <c r="C13" s="10" t="s">
        <v>114</v>
      </c>
      <c r="D13" s="120" t="s">
        <v>115</v>
      </c>
      <c r="E13" s="215">
        <v>0.5708333333333333</v>
      </c>
      <c r="F13" s="216">
        <v>0.5777777777777778</v>
      </c>
      <c r="G13" s="216">
        <f t="shared" si="2"/>
        <v>0.006944444444444531</v>
      </c>
      <c r="H13" s="217">
        <f t="shared" si="3"/>
        <v>8.673617379884035E-17</v>
      </c>
      <c r="I13" s="201">
        <v>0.5812499999999999</v>
      </c>
      <c r="J13" s="202">
        <v>0.6151851851851852</v>
      </c>
      <c r="K13" s="202">
        <f t="shared" si="4"/>
        <v>0.033935185185185235</v>
      </c>
      <c r="L13" s="199">
        <f t="shared" si="7"/>
        <v>0.016574074074074123</v>
      </c>
      <c r="M13" s="254"/>
      <c r="N13" s="255"/>
      <c r="O13" s="255">
        <f t="shared" si="0"/>
        <v>0</v>
      </c>
      <c r="P13" s="250">
        <f t="shared" si="8"/>
        <v>0.020833333333333332</v>
      </c>
      <c r="Q13" s="256"/>
      <c r="R13" s="257"/>
      <c r="S13" s="257">
        <f t="shared" si="5"/>
        <v>0</v>
      </c>
      <c r="T13" s="258">
        <f t="shared" si="9"/>
        <v>0.017361111111111112</v>
      </c>
      <c r="U13" s="254"/>
      <c r="V13" s="255"/>
      <c r="W13" s="255">
        <f t="shared" si="1"/>
        <v>0</v>
      </c>
      <c r="X13" s="250">
        <f t="shared" si="6"/>
        <v>0.006944444444444444</v>
      </c>
      <c r="Y13" s="205"/>
      <c r="Z13" s="79">
        <f t="shared" si="10"/>
        <v>0.040879629629629766</v>
      </c>
      <c r="AA13" s="79">
        <f t="shared" si="11"/>
        <v>0.01657407407407421</v>
      </c>
      <c r="AB13" s="225"/>
    </row>
    <row r="14" spans="1:28" ht="12.75">
      <c r="A14" s="29">
        <v>6</v>
      </c>
      <c r="B14" s="41">
        <v>20</v>
      </c>
      <c r="C14" s="43" t="s">
        <v>86</v>
      </c>
      <c r="D14" s="44" t="s">
        <v>87</v>
      </c>
      <c r="E14" s="219">
        <v>0.5652777777777778</v>
      </c>
      <c r="F14" s="220">
        <v>0.5722222222222222</v>
      </c>
      <c r="G14" s="216">
        <f t="shared" si="2"/>
        <v>0.00694444444444442</v>
      </c>
      <c r="H14" s="217">
        <f t="shared" si="3"/>
        <v>2.42861286636753E-17</v>
      </c>
      <c r="I14" s="206">
        <v>0.5756944444444444</v>
      </c>
      <c r="J14" s="204">
        <v>0.6040393518518519</v>
      </c>
      <c r="K14" s="202">
        <f t="shared" si="4"/>
        <v>0.02834490740740747</v>
      </c>
      <c r="L14" s="199">
        <f t="shared" si="7"/>
        <v>0.01098379629629636</v>
      </c>
      <c r="M14" s="262"/>
      <c r="N14" s="263"/>
      <c r="O14" s="255">
        <f t="shared" si="0"/>
        <v>0</v>
      </c>
      <c r="P14" s="250">
        <f t="shared" si="8"/>
        <v>0.020833333333333332</v>
      </c>
      <c r="Q14" s="264"/>
      <c r="R14" s="261"/>
      <c r="S14" s="257">
        <f t="shared" si="5"/>
        <v>0</v>
      </c>
      <c r="T14" s="258">
        <f t="shared" si="9"/>
        <v>0.017361111111111112</v>
      </c>
      <c r="U14" s="262"/>
      <c r="V14" s="263"/>
      <c r="W14" s="255">
        <f t="shared" si="1"/>
        <v>0</v>
      </c>
      <c r="X14" s="250">
        <f t="shared" si="6"/>
        <v>0.006944444444444444</v>
      </c>
      <c r="Y14" s="206"/>
      <c r="Z14" s="79">
        <f t="shared" si="10"/>
        <v>0.03528935185185189</v>
      </c>
      <c r="AA14" s="79">
        <f t="shared" si="11"/>
        <v>0.010983796296296384</v>
      </c>
      <c r="AB14" s="225"/>
    </row>
    <row r="15" spans="1:28" ht="12.75">
      <c r="A15" s="29">
        <v>7</v>
      </c>
      <c r="B15" s="41">
        <v>16</v>
      </c>
      <c r="C15" s="10" t="s">
        <v>65</v>
      </c>
      <c r="D15" s="11" t="s">
        <v>75</v>
      </c>
      <c r="E15" s="221"/>
      <c r="F15" s="220"/>
      <c r="G15" s="216">
        <f t="shared" si="2"/>
        <v>0</v>
      </c>
      <c r="H15" s="217">
        <f t="shared" si="3"/>
        <v>0.006944444444444444</v>
      </c>
      <c r="I15" s="207"/>
      <c r="J15" s="204"/>
      <c r="K15" s="202">
        <f t="shared" si="4"/>
        <v>0</v>
      </c>
      <c r="L15" s="199">
        <f t="shared" si="7"/>
        <v>0.017361111111111112</v>
      </c>
      <c r="M15" s="265"/>
      <c r="N15" s="263"/>
      <c r="O15" s="255">
        <f t="shared" si="0"/>
        <v>0</v>
      </c>
      <c r="P15" s="250">
        <f t="shared" si="8"/>
        <v>0.020833333333333332</v>
      </c>
      <c r="Q15" s="266"/>
      <c r="R15" s="261"/>
      <c r="S15" s="257">
        <f t="shared" si="5"/>
        <v>0</v>
      </c>
      <c r="T15" s="258">
        <f t="shared" si="9"/>
        <v>0.017361111111111112</v>
      </c>
      <c r="U15" s="265"/>
      <c r="V15" s="263"/>
      <c r="W15" s="255">
        <f t="shared" si="1"/>
        <v>0</v>
      </c>
      <c r="X15" s="250">
        <f t="shared" si="6"/>
        <v>0.006944444444444444</v>
      </c>
      <c r="Y15" s="207" t="s">
        <v>125</v>
      </c>
      <c r="Z15" s="246" t="s">
        <v>125</v>
      </c>
      <c r="AA15" s="246" t="s">
        <v>125</v>
      </c>
      <c r="AB15" s="225"/>
    </row>
    <row r="16" spans="1:28" ht="12.75">
      <c r="A16" s="29">
        <v>8</v>
      </c>
      <c r="B16" s="41">
        <v>11</v>
      </c>
      <c r="C16" s="10" t="s">
        <v>106</v>
      </c>
      <c r="D16" s="11" t="s">
        <v>37</v>
      </c>
      <c r="E16" s="215">
        <v>0.5666666666666667</v>
      </c>
      <c r="F16" s="216">
        <v>0.5736111111111112</v>
      </c>
      <c r="G16" s="216">
        <f t="shared" si="2"/>
        <v>0.006944444444444531</v>
      </c>
      <c r="H16" s="217">
        <f t="shared" si="3"/>
        <v>8.673617379884035E-17</v>
      </c>
      <c r="I16" s="201">
        <v>0.5770833333333333</v>
      </c>
      <c r="J16" s="202">
        <v>0.6061805555555556</v>
      </c>
      <c r="K16" s="202">
        <f t="shared" si="4"/>
        <v>0.02909722222222233</v>
      </c>
      <c r="L16" s="199">
        <f t="shared" si="7"/>
        <v>0.011736111111111218</v>
      </c>
      <c r="M16" s="254"/>
      <c r="N16" s="255"/>
      <c r="O16" s="255">
        <f t="shared" si="0"/>
        <v>0</v>
      </c>
      <c r="P16" s="250">
        <f t="shared" si="8"/>
        <v>0.020833333333333332</v>
      </c>
      <c r="Q16" s="256"/>
      <c r="R16" s="257"/>
      <c r="S16" s="257">
        <f t="shared" si="5"/>
        <v>0</v>
      </c>
      <c r="T16" s="258">
        <f t="shared" si="9"/>
        <v>0.017361111111111112</v>
      </c>
      <c r="U16" s="254"/>
      <c r="V16" s="255"/>
      <c r="W16" s="255">
        <f t="shared" si="1"/>
        <v>0</v>
      </c>
      <c r="X16" s="250">
        <f t="shared" si="6"/>
        <v>0.006944444444444444</v>
      </c>
      <c r="Y16" s="205"/>
      <c r="Z16" s="79">
        <f t="shared" si="10"/>
        <v>0.03604166666666686</v>
      </c>
      <c r="AA16" s="79">
        <f t="shared" si="11"/>
        <v>0.011736111111111305</v>
      </c>
      <c r="AB16" s="225"/>
    </row>
    <row r="17" spans="1:28" ht="12.75">
      <c r="A17" s="29">
        <v>9</v>
      </c>
      <c r="B17" s="55">
        <v>12</v>
      </c>
      <c r="C17" s="10" t="s">
        <v>71</v>
      </c>
      <c r="D17" s="11" t="s">
        <v>72</v>
      </c>
      <c r="E17" s="215">
        <v>0.5722222222222222</v>
      </c>
      <c r="F17" s="216">
        <v>0.5791666666666667</v>
      </c>
      <c r="G17" s="216">
        <f t="shared" si="2"/>
        <v>0.006944444444444531</v>
      </c>
      <c r="H17" s="217">
        <f t="shared" si="3"/>
        <v>8.673617379884035E-17</v>
      </c>
      <c r="I17" s="201">
        <v>0.5826388888888888</v>
      </c>
      <c r="J17" s="202">
        <v>0.6176851851851851</v>
      </c>
      <c r="K17" s="202">
        <f t="shared" si="4"/>
        <v>0.0350462962962963</v>
      </c>
      <c r="L17" s="199">
        <f t="shared" si="7"/>
        <v>0.017685185185185186</v>
      </c>
      <c r="M17" s="254"/>
      <c r="N17" s="255"/>
      <c r="O17" s="255">
        <f t="shared" si="0"/>
        <v>0</v>
      </c>
      <c r="P17" s="250">
        <f t="shared" si="8"/>
        <v>0.020833333333333332</v>
      </c>
      <c r="Q17" s="256"/>
      <c r="R17" s="257"/>
      <c r="S17" s="257">
        <f t="shared" si="5"/>
        <v>0</v>
      </c>
      <c r="T17" s="258">
        <f t="shared" si="9"/>
        <v>0.017361111111111112</v>
      </c>
      <c r="U17" s="254"/>
      <c r="V17" s="255"/>
      <c r="W17" s="255">
        <f t="shared" si="1"/>
        <v>0</v>
      </c>
      <c r="X17" s="250">
        <f t="shared" si="6"/>
        <v>0.006944444444444444</v>
      </c>
      <c r="Y17" s="205"/>
      <c r="Z17" s="79">
        <f t="shared" si="10"/>
        <v>0.04199074074074083</v>
      </c>
      <c r="AA17" s="79">
        <f t="shared" si="11"/>
        <v>0.017685185185185272</v>
      </c>
      <c r="AB17" s="225"/>
    </row>
    <row r="18" spans="1:28" ht="12.75">
      <c r="A18" s="29">
        <v>10</v>
      </c>
      <c r="B18" s="41">
        <v>10</v>
      </c>
      <c r="C18" s="10" t="s">
        <v>78</v>
      </c>
      <c r="D18" s="11" t="s">
        <v>79</v>
      </c>
      <c r="E18" s="215">
        <v>0.5694444444444444</v>
      </c>
      <c r="F18" s="216">
        <v>0.576388888888889</v>
      </c>
      <c r="G18" s="216">
        <f t="shared" si="2"/>
        <v>0.006944444444444531</v>
      </c>
      <c r="H18" s="217">
        <f t="shared" si="3"/>
        <v>8.673617379884035E-17</v>
      </c>
      <c r="I18" s="201">
        <v>0.579861111111111</v>
      </c>
      <c r="J18" s="202">
        <v>0.6165046296296296</v>
      </c>
      <c r="K18" s="202">
        <f t="shared" si="4"/>
        <v>0.03664351851851855</v>
      </c>
      <c r="L18" s="199">
        <f t="shared" si="7"/>
        <v>0.019282407407407436</v>
      </c>
      <c r="M18" s="254"/>
      <c r="N18" s="255"/>
      <c r="O18" s="255">
        <f t="shared" si="0"/>
        <v>0</v>
      </c>
      <c r="P18" s="250">
        <f t="shared" si="8"/>
        <v>0.020833333333333332</v>
      </c>
      <c r="Q18" s="256"/>
      <c r="R18" s="257"/>
      <c r="S18" s="257">
        <f t="shared" si="5"/>
        <v>0</v>
      </c>
      <c r="T18" s="258">
        <f t="shared" si="9"/>
        <v>0.017361111111111112</v>
      </c>
      <c r="U18" s="254"/>
      <c r="V18" s="255"/>
      <c r="W18" s="255">
        <f t="shared" si="1"/>
        <v>0</v>
      </c>
      <c r="X18" s="250">
        <f t="shared" si="6"/>
        <v>0.006944444444444444</v>
      </c>
      <c r="Y18" s="205"/>
      <c r="Z18" s="79">
        <f t="shared" si="10"/>
        <v>0.04358796296296308</v>
      </c>
      <c r="AA18" s="79">
        <f t="shared" si="11"/>
        <v>0.019282407407407522</v>
      </c>
      <c r="AB18" s="225"/>
    </row>
    <row r="19" spans="1:28" ht="12.75">
      <c r="A19" s="29">
        <v>11</v>
      </c>
      <c r="B19" s="41">
        <v>15</v>
      </c>
      <c r="C19" s="69" t="s">
        <v>83</v>
      </c>
      <c r="D19" s="20" t="s">
        <v>84</v>
      </c>
      <c r="E19" s="215"/>
      <c r="F19" s="216"/>
      <c r="G19" s="216">
        <f t="shared" si="2"/>
        <v>0</v>
      </c>
      <c r="H19" s="217">
        <f t="shared" si="3"/>
        <v>0.006944444444444444</v>
      </c>
      <c r="I19" s="201"/>
      <c r="J19" s="202"/>
      <c r="K19" s="202">
        <f t="shared" si="4"/>
        <v>0</v>
      </c>
      <c r="L19" s="199">
        <f t="shared" si="7"/>
        <v>0.017361111111111112</v>
      </c>
      <c r="M19" s="254"/>
      <c r="N19" s="255"/>
      <c r="O19" s="255">
        <f t="shared" si="0"/>
        <v>0</v>
      </c>
      <c r="P19" s="250">
        <f t="shared" si="8"/>
        <v>0.020833333333333332</v>
      </c>
      <c r="Q19" s="256"/>
      <c r="R19" s="257"/>
      <c r="S19" s="257">
        <f t="shared" si="5"/>
        <v>0</v>
      </c>
      <c r="T19" s="258">
        <f t="shared" si="9"/>
        <v>0.017361111111111112</v>
      </c>
      <c r="U19" s="254"/>
      <c r="V19" s="255"/>
      <c r="W19" s="255">
        <f t="shared" si="1"/>
        <v>0</v>
      </c>
      <c r="X19" s="250">
        <f t="shared" si="6"/>
        <v>0.006944444444444444</v>
      </c>
      <c r="Y19" s="205" t="s">
        <v>125</v>
      </c>
      <c r="Z19" s="246" t="s">
        <v>125</v>
      </c>
      <c r="AA19" s="246" t="s">
        <v>125</v>
      </c>
      <c r="AB19" s="225"/>
    </row>
    <row r="20" spans="1:28" ht="13.5" thickBot="1">
      <c r="A20" s="29">
        <v>12</v>
      </c>
      <c r="B20" s="47">
        <v>14</v>
      </c>
      <c r="C20" s="51" t="s">
        <v>65</v>
      </c>
      <c r="D20" s="53" t="s">
        <v>66</v>
      </c>
      <c r="E20" s="222"/>
      <c r="F20" s="223"/>
      <c r="G20" s="223">
        <f t="shared" si="2"/>
        <v>0</v>
      </c>
      <c r="H20" s="224">
        <f>+ABS(G20-$G$8)</f>
        <v>0.006944444444444444</v>
      </c>
      <c r="I20" s="208"/>
      <c r="J20" s="209"/>
      <c r="K20" s="209">
        <f t="shared" si="4"/>
        <v>0</v>
      </c>
      <c r="L20" s="210">
        <f>+ABS(K20-$K$8)</f>
        <v>0.017361111111111112</v>
      </c>
      <c r="M20" s="267"/>
      <c r="N20" s="268"/>
      <c r="O20" s="268">
        <f t="shared" si="0"/>
        <v>0</v>
      </c>
      <c r="P20" s="269">
        <f>+ABS(O20-$O$8)</f>
        <v>0.020833333333333332</v>
      </c>
      <c r="Q20" s="270"/>
      <c r="R20" s="271"/>
      <c r="S20" s="271">
        <f t="shared" si="5"/>
        <v>0</v>
      </c>
      <c r="T20" s="272">
        <f>+ABS(S20-$S$8)</f>
        <v>0.017361111111111112</v>
      </c>
      <c r="U20" s="267"/>
      <c r="V20" s="268"/>
      <c r="W20" s="268">
        <f t="shared" si="1"/>
        <v>0</v>
      </c>
      <c r="X20" s="269">
        <f t="shared" si="6"/>
        <v>0.006944444444444444</v>
      </c>
      <c r="Y20" s="211" t="s">
        <v>125</v>
      </c>
      <c r="Z20" s="247" t="s">
        <v>125</v>
      </c>
      <c r="AA20" s="247" t="s">
        <v>125</v>
      </c>
      <c r="AB20" s="225"/>
    </row>
  </sheetData>
  <sheetProtection/>
  <mergeCells count="6">
    <mergeCell ref="Q6:T6"/>
    <mergeCell ref="U6:X6"/>
    <mergeCell ref="B1:D2"/>
    <mergeCell ref="B7:B8"/>
    <mergeCell ref="C7:D8"/>
    <mergeCell ref="M6:P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0" bestFit="1" customWidth="1"/>
    <col min="3" max="3" width="19.8515625" style="0" bestFit="1" customWidth="1"/>
    <col min="4" max="4" width="12.7109375" style="0" bestFit="1" customWidth="1"/>
  </cols>
  <sheetData>
    <row r="1" spans="1:9" ht="12.75">
      <c r="A1" s="29"/>
      <c r="B1" s="381" t="s">
        <v>89</v>
      </c>
      <c r="C1" s="381"/>
      <c r="D1" s="381"/>
      <c r="E1" s="381" t="s">
        <v>89</v>
      </c>
      <c r="F1" s="381"/>
      <c r="G1" s="381"/>
      <c r="H1" s="381"/>
      <c r="I1" s="381"/>
    </row>
    <row r="2" spans="1:9" ht="12.75">
      <c r="A2" s="80"/>
      <c r="B2" s="381"/>
      <c r="C2" s="381"/>
      <c r="D2" s="381"/>
      <c r="E2" s="381"/>
      <c r="F2" s="381"/>
      <c r="G2" s="381"/>
      <c r="H2" s="381"/>
      <c r="I2" s="381"/>
    </row>
    <row r="3" ht="12.75">
      <c r="A3" s="29"/>
    </row>
    <row r="4" spans="1:4" ht="37.5" customHeight="1">
      <c r="A4" s="29"/>
      <c r="C4" s="27"/>
      <c r="D4" s="28"/>
    </row>
    <row r="5" spans="1:4" ht="12.75">
      <c r="A5" s="29"/>
      <c r="C5" s="27"/>
      <c r="D5" s="28"/>
    </row>
    <row r="6" ht="13.5" thickBot="1">
      <c r="A6" s="29"/>
    </row>
    <row r="7" spans="1:9" ht="13.5" thickTop="1">
      <c r="A7" s="29"/>
      <c r="B7" s="382" t="s">
        <v>0</v>
      </c>
      <c r="C7" s="384" t="s">
        <v>1</v>
      </c>
      <c r="D7" s="389"/>
      <c r="E7" s="87" t="s">
        <v>6</v>
      </c>
      <c r="F7" s="88" t="s">
        <v>7</v>
      </c>
      <c r="G7" s="89" t="s">
        <v>7</v>
      </c>
      <c r="H7" s="84" t="s">
        <v>98</v>
      </c>
      <c r="I7" s="84" t="s">
        <v>98</v>
      </c>
    </row>
    <row r="8" spans="1:9" ht="13.5" thickBot="1">
      <c r="A8" s="29"/>
      <c r="B8" s="383"/>
      <c r="C8" s="386"/>
      <c r="D8" s="390"/>
      <c r="E8" s="90" t="s">
        <v>9</v>
      </c>
      <c r="F8" s="6" t="s">
        <v>10</v>
      </c>
      <c r="G8" s="91" t="s">
        <v>11</v>
      </c>
      <c r="H8" s="85" t="s">
        <v>100</v>
      </c>
      <c r="I8" s="85" t="s">
        <v>99</v>
      </c>
    </row>
    <row r="9" spans="1:9" ht="12.75">
      <c r="A9" s="29">
        <v>1</v>
      </c>
      <c r="B9" s="54">
        <v>3</v>
      </c>
      <c r="C9" s="65" t="s">
        <v>111</v>
      </c>
      <c r="D9" s="56" t="s">
        <v>112</v>
      </c>
      <c r="E9" s="227">
        <f>'Section 1'!Y11</f>
        <v>0</v>
      </c>
      <c r="F9" s="78">
        <f>'Section 1'!Z11</f>
        <v>0.08637731481481492</v>
      </c>
      <c r="G9" s="96">
        <f>'Section 1'!AA11</f>
        <v>0.016932870370370525</v>
      </c>
      <c r="H9" s="228"/>
      <c r="I9" s="229"/>
    </row>
    <row r="10" spans="1:9" ht="12.75">
      <c r="A10" s="29">
        <v>2</v>
      </c>
      <c r="B10" s="41">
        <v>1</v>
      </c>
      <c r="C10" s="10" t="s">
        <v>34</v>
      </c>
      <c r="D10" s="11" t="s">
        <v>35</v>
      </c>
      <c r="E10" s="192">
        <f>'Section 1'!Y10</f>
        <v>0</v>
      </c>
      <c r="F10" s="79">
        <f>'Section 1'!Z10</f>
        <v>0.0890046296296294</v>
      </c>
      <c r="G10" s="97">
        <f>'Section 1'!AA10</f>
        <v>0.02067129629629649</v>
      </c>
      <c r="H10" s="86">
        <f>G10-$G$9</f>
        <v>0.0037384259259259645</v>
      </c>
      <c r="I10" s="79">
        <f>G10-G9</f>
        <v>0.0037384259259259645</v>
      </c>
    </row>
    <row r="11" spans="1:9" ht="12.75">
      <c r="A11" s="29">
        <v>3</v>
      </c>
      <c r="B11" s="41">
        <v>11</v>
      </c>
      <c r="C11" s="10" t="s">
        <v>106</v>
      </c>
      <c r="D11" s="20" t="s">
        <v>37</v>
      </c>
      <c r="E11" s="192">
        <f>'Section 1'!Y16</f>
        <v>0</v>
      </c>
      <c r="F11" s="79">
        <f>'Section 1'!Z16</f>
        <v>0.09679398148148155</v>
      </c>
      <c r="G11" s="97">
        <f>'Section 1'!AA16</f>
        <v>0.027673611111111277</v>
      </c>
      <c r="H11" s="86">
        <f aca="true" t="shared" si="0" ref="H11:H19">G11-$G$9</f>
        <v>0.010740740740740752</v>
      </c>
      <c r="I11" s="79">
        <f aca="true" t="shared" si="1" ref="I11:I19">G11-G10</f>
        <v>0.007002314814814788</v>
      </c>
    </row>
    <row r="12" spans="1:9" ht="12.75">
      <c r="A12" s="29">
        <v>4</v>
      </c>
      <c r="B12" s="41">
        <v>20</v>
      </c>
      <c r="C12" s="240" t="s">
        <v>86</v>
      </c>
      <c r="D12" s="241" t="s">
        <v>87</v>
      </c>
      <c r="E12" s="192">
        <f>'Section 1'!Y14</f>
        <v>0</v>
      </c>
      <c r="F12" s="79">
        <f>'Section 1'!Z14</f>
        <v>0.09274305555555551</v>
      </c>
      <c r="G12" s="97">
        <f>'Section 1'!AA14</f>
        <v>0.027743055555555608</v>
      </c>
      <c r="H12" s="86">
        <f t="shared" si="0"/>
        <v>0.010810185185185082</v>
      </c>
      <c r="I12" s="79">
        <f t="shared" si="1"/>
        <v>6.94444444443304E-05</v>
      </c>
    </row>
    <row r="13" spans="1:9" ht="12.75">
      <c r="A13" s="29">
        <v>5</v>
      </c>
      <c r="B13" s="55">
        <v>5</v>
      </c>
      <c r="C13" s="10" t="s">
        <v>46</v>
      </c>
      <c r="D13" s="120" t="s">
        <v>47</v>
      </c>
      <c r="E13" s="192">
        <f>'Section 1'!Y12</f>
        <v>0</v>
      </c>
      <c r="F13" s="79">
        <f>'Section 1'!Z12</f>
        <v>0.09862268518518524</v>
      </c>
      <c r="G13" s="97">
        <f>'Section 1'!AA12</f>
        <v>0.029178240740740848</v>
      </c>
      <c r="H13" s="86">
        <f t="shared" si="0"/>
        <v>0.012245370370370323</v>
      </c>
      <c r="I13" s="79">
        <f t="shared" si="1"/>
        <v>0.0014351851851852407</v>
      </c>
    </row>
    <row r="14" spans="1:9" ht="12.75">
      <c r="A14" s="29">
        <v>6</v>
      </c>
      <c r="B14" s="55">
        <v>12</v>
      </c>
      <c r="C14" s="10" t="s">
        <v>71</v>
      </c>
      <c r="D14" s="11" t="s">
        <v>72</v>
      </c>
      <c r="E14" s="192">
        <f>'Section 1'!Y17</f>
        <v>0</v>
      </c>
      <c r="F14" s="79">
        <f>'Section 1'!Z17</f>
        <v>0.10196759259259258</v>
      </c>
      <c r="G14" s="97">
        <f>'Section 1'!AA17</f>
        <v>0.03252314814814819</v>
      </c>
      <c r="H14" s="86">
        <f t="shared" si="0"/>
        <v>0.015590277777777665</v>
      </c>
      <c r="I14" s="79">
        <f t="shared" si="1"/>
        <v>0.0033449074074073416</v>
      </c>
    </row>
    <row r="15" spans="1:9" ht="12.75">
      <c r="A15" s="29">
        <v>7</v>
      </c>
      <c r="B15" s="41">
        <v>7</v>
      </c>
      <c r="C15" s="10" t="s">
        <v>114</v>
      </c>
      <c r="D15" s="11" t="s">
        <v>115</v>
      </c>
      <c r="E15" s="192">
        <f>'Section 1'!Y13</f>
        <v>0</v>
      </c>
      <c r="F15" s="79">
        <f>'Section 1'!Z13</f>
        <v>0.10406250000000017</v>
      </c>
      <c r="G15" s="97">
        <f>'Section 1'!AA13</f>
        <v>0.03593750000000012</v>
      </c>
      <c r="H15" s="86">
        <f t="shared" si="0"/>
        <v>0.019004629629629597</v>
      </c>
      <c r="I15" s="79">
        <f t="shared" si="1"/>
        <v>0.0034143518518519322</v>
      </c>
    </row>
    <row r="16" spans="1:9" ht="12.75">
      <c r="A16" s="29">
        <v>8</v>
      </c>
      <c r="B16" s="41">
        <v>14</v>
      </c>
      <c r="C16" s="10" t="s">
        <v>65</v>
      </c>
      <c r="D16" s="11" t="s">
        <v>66</v>
      </c>
      <c r="E16" s="192">
        <f>'Section 1'!Y20</f>
        <v>0</v>
      </c>
      <c r="F16" s="79">
        <f>'Section 1'!Z20</f>
        <v>0.14173611111111106</v>
      </c>
      <c r="G16" s="97">
        <f>'Section 1'!AA20</f>
        <v>0.07289351851851861</v>
      </c>
      <c r="H16" s="86">
        <f t="shared" si="0"/>
        <v>0.05596064814814808</v>
      </c>
      <c r="I16" s="79">
        <f t="shared" si="1"/>
        <v>0.036956018518518485</v>
      </c>
    </row>
    <row r="17" spans="1:9" ht="12.75">
      <c r="A17" s="29">
        <v>9</v>
      </c>
      <c r="B17" s="41">
        <v>15</v>
      </c>
      <c r="C17" s="69" t="s">
        <v>83</v>
      </c>
      <c r="D17" s="11" t="s">
        <v>84</v>
      </c>
      <c r="E17" s="192">
        <f>'Section 1'!Y19</f>
        <v>0</v>
      </c>
      <c r="F17" s="79">
        <f>'Section 1'!Z19</f>
        <v>0.14548611111111098</v>
      </c>
      <c r="G17" s="97">
        <f>'Section 1'!AA19</f>
        <v>0.07699074074074064</v>
      </c>
      <c r="H17" s="86">
        <f t="shared" si="0"/>
        <v>0.06005787037037011</v>
      </c>
      <c r="I17" s="79">
        <f t="shared" si="1"/>
        <v>0.00409722222222203</v>
      </c>
    </row>
    <row r="18" spans="1:9" ht="12.75">
      <c r="A18" s="29">
        <v>10</v>
      </c>
      <c r="B18" s="41">
        <v>10</v>
      </c>
      <c r="C18" s="10" t="s">
        <v>78</v>
      </c>
      <c r="D18" s="11" t="s">
        <v>79</v>
      </c>
      <c r="E18" s="192">
        <f>'Section 1'!Y18</f>
        <v>0</v>
      </c>
      <c r="F18" s="79">
        <f>'Section 1'!Z18</f>
        <v>0.16531249999999997</v>
      </c>
      <c r="G18" s="97">
        <f>'Section 1'!AA18</f>
        <v>0.09586805555555558</v>
      </c>
      <c r="H18" s="86">
        <f t="shared" si="0"/>
        <v>0.07893518518518505</v>
      </c>
      <c r="I18" s="79">
        <f t="shared" si="1"/>
        <v>0.018877314814814944</v>
      </c>
    </row>
    <row r="19" spans="1:9" ht="12.75">
      <c r="A19" s="29">
        <v>11</v>
      </c>
      <c r="B19" s="41">
        <v>16</v>
      </c>
      <c r="C19" s="10" t="s">
        <v>65</v>
      </c>
      <c r="D19" s="20" t="s">
        <v>75</v>
      </c>
      <c r="E19" s="192">
        <f>'Section 1'!Y15</f>
        <v>0.25</v>
      </c>
      <c r="F19" s="79">
        <f>'Section 1'!Z15</f>
        <v>0</v>
      </c>
      <c r="G19" s="97">
        <f>'Section 1'!AA15</f>
        <v>0.3194444444444444</v>
      </c>
      <c r="H19" s="86">
        <f t="shared" si="0"/>
        <v>0.3025115740740739</v>
      </c>
      <c r="I19" s="79">
        <f t="shared" si="1"/>
        <v>0.22357638888888884</v>
      </c>
    </row>
    <row r="20" spans="1:9" ht="13.5" thickBot="1">
      <c r="A20" s="29">
        <v>12</v>
      </c>
      <c r="B20" s="47">
        <v>2</v>
      </c>
      <c r="C20" s="51" t="s">
        <v>54</v>
      </c>
      <c r="D20" s="53" t="s">
        <v>55</v>
      </c>
      <c r="E20" s="109" t="str">
        <f>'Section 1'!Y9</f>
        <v>Ab</v>
      </c>
      <c r="F20" s="110" t="str">
        <f>'Section 1'!Z9</f>
        <v>Ab</v>
      </c>
      <c r="G20" s="118" t="str">
        <f>'Section 1'!AA9</f>
        <v>Ab</v>
      </c>
      <c r="H20" s="109"/>
      <c r="I20" s="110"/>
    </row>
  </sheetData>
  <sheetProtection/>
  <mergeCells count="4">
    <mergeCell ref="B1:D2"/>
    <mergeCell ref="B7:B8"/>
    <mergeCell ref="C7:D8"/>
    <mergeCell ref="E1:I2"/>
  </mergeCells>
  <printOptions horizontalCentered="1" verticalCentered="1"/>
  <pageMargins left="0.7086614173228347" right="0.7086614173228347" top="0" bottom="1.535433070866142" header="0.31496062992125984" footer="0.31496062992125984"/>
  <pageSetup horizontalDpi="300" verticalDpi="300" orientation="landscape" paperSize="9" r:id="rId1"/>
  <headerFooter>
    <oddHeader>&amp;C&amp;"Arial,Gras"&amp;16Rondes de NSELE 2009
Classement Provisoire 1ère Section
et
Ordre de départ 2ème Manche&amp;"Arial,Normal"&amp;10
</oddHeader>
    <oddFooter>&amp;LDirection de course&amp;RCSN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0" bestFit="1" customWidth="1"/>
    <col min="3" max="3" width="19.8515625" style="0" bestFit="1" customWidth="1"/>
    <col min="4" max="4" width="12.7109375" style="0" bestFit="1" customWidth="1"/>
  </cols>
  <sheetData>
    <row r="1" spans="1:9" ht="12.75">
      <c r="A1" s="29"/>
      <c r="B1" s="381" t="s">
        <v>96</v>
      </c>
      <c r="C1" s="381"/>
      <c r="D1" s="381"/>
      <c r="E1" s="381" t="s">
        <v>96</v>
      </c>
      <c r="F1" s="381"/>
      <c r="G1" s="381"/>
      <c r="H1" s="381"/>
      <c r="I1" s="381"/>
    </row>
    <row r="2" spans="1:9" ht="12.75">
      <c r="A2" s="80"/>
      <c r="B2" s="381"/>
      <c r="C2" s="381"/>
      <c r="D2" s="381"/>
      <c r="E2" s="381"/>
      <c r="F2" s="381"/>
      <c r="G2" s="381"/>
      <c r="H2" s="381"/>
      <c r="I2" s="381"/>
    </row>
    <row r="3" ht="12.75">
      <c r="A3" s="29"/>
    </row>
    <row r="4" spans="1:4" ht="37.5" customHeight="1">
      <c r="A4" s="29"/>
      <c r="C4" s="27"/>
      <c r="D4" s="28"/>
    </row>
    <row r="5" spans="1:4" ht="12.75">
      <c r="A5" s="29"/>
      <c r="C5" s="27"/>
      <c r="D5" s="28"/>
    </row>
    <row r="6" ht="13.5" thickBot="1">
      <c r="A6" s="29"/>
    </row>
    <row r="7" spans="1:9" ht="13.5" thickTop="1">
      <c r="A7" s="29"/>
      <c r="B7" s="382" t="s">
        <v>0</v>
      </c>
      <c r="C7" s="384" t="s">
        <v>1</v>
      </c>
      <c r="D7" s="389"/>
      <c r="E7" s="87" t="s">
        <v>6</v>
      </c>
      <c r="F7" s="88" t="s">
        <v>7</v>
      </c>
      <c r="G7" s="89" t="s">
        <v>7</v>
      </c>
      <c r="H7" s="84" t="s">
        <v>98</v>
      </c>
      <c r="I7" s="84" t="s">
        <v>98</v>
      </c>
    </row>
    <row r="8" spans="1:9" ht="13.5" thickBot="1">
      <c r="A8" s="29"/>
      <c r="B8" s="383"/>
      <c r="C8" s="386"/>
      <c r="D8" s="390"/>
      <c r="E8" s="90" t="s">
        <v>9</v>
      </c>
      <c r="F8" s="6" t="s">
        <v>10</v>
      </c>
      <c r="G8" s="91" t="s">
        <v>11</v>
      </c>
      <c r="H8" s="85" t="s">
        <v>100</v>
      </c>
      <c r="I8" s="85" t="s">
        <v>99</v>
      </c>
    </row>
    <row r="9" spans="1:9" ht="12.75">
      <c r="A9" s="29">
        <v>1</v>
      </c>
      <c r="B9" s="54">
        <v>3</v>
      </c>
      <c r="C9" s="65" t="s">
        <v>111</v>
      </c>
      <c r="D9" s="56" t="s">
        <v>112</v>
      </c>
      <c r="E9" s="227">
        <f>'Section 2'!Y11</f>
        <v>0</v>
      </c>
      <c r="F9" s="78">
        <f>'Section 2'!Z11</f>
        <v>0.0798611111111111</v>
      </c>
      <c r="G9" s="96">
        <f>'Section 2'!AA11</f>
        <v>0.011111111111111124</v>
      </c>
      <c r="H9" s="230"/>
      <c r="I9" s="231"/>
    </row>
    <row r="10" spans="1:9" ht="12.75">
      <c r="A10" s="29">
        <v>2</v>
      </c>
      <c r="B10" s="41">
        <v>1</v>
      </c>
      <c r="C10" s="10" t="s">
        <v>34</v>
      </c>
      <c r="D10" s="11" t="s">
        <v>35</v>
      </c>
      <c r="E10" s="192">
        <f>'Section 2'!Y10</f>
        <v>0</v>
      </c>
      <c r="F10" s="79">
        <f>'Section 2'!Z10</f>
        <v>0.08680555555555552</v>
      </c>
      <c r="G10" s="97">
        <f>'Section 2'!AA10</f>
        <v>0.018773148148148285</v>
      </c>
      <c r="H10" s="192">
        <f>G10-$G$9</f>
        <v>0.0076620370370371615</v>
      </c>
      <c r="I10" s="79">
        <f>G10-G9</f>
        <v>0.0076620370370371615</v>
      </c>
    </row>
    <row r="11" spans="1:9" ht="12.75">
      <c r="A11" s="29">
        <v>3</v>
      </c>
      <c r="B11" s="41">
        <v>20</v>
      </c>
      <c r="C11" s="43" t="s">
        <v>86</v>
      </c>
      <c r="D11" s="243" t="s">
        <v>87</v>
      </c>
      <c r="E11" s="192">
        <f>'Section 2'!Y14</f>
        <v>0</v>
      </c>
      <c r="F11" s="79">
        <f>'Section 2'!Z14</f>
        <v>0.0895833333333334</v>
      </c>
      <c r="G11" s="97">
        <f>'Section 2'!AA14</f>
        <v>0.021782407407407448</v>
      </c>
      <c r="H11" s="192">
        <f aca="true" t="shared" si="0" ref="H11:H19">G11-$G$9</f>
        <v>0.010671296296296325</v>
      </c>
      <c r="I11" s="79">
        <f aca="true" t="shared" si="1" ref="I11:I19">G11-G10</f>
        <v>0.003009259259259163</v>
      </c>
    </row>
    <row r="12" spans="1:9" ht="12.75">
      <c r="A12" s="29">
        <v>4</v>
      </c>
      <c r="B12" s="41">
        <v>11</v>
      </c>
      <c r="C12" s="8" t="s">
        <v>106</v>
      </c>
      <c r="D12" s="122" t="s">
        <v>37</v>
      </c>
      <c r="E12" s="192">
        <f>'Section 2'!Y16</f>
        <v>0</v>
      </c>
      <c r="F12" s="79">
        <f>'Section 2'!Z16</f>
        <v>0.09444444444444444</v>
      </c>
      <c r="G12" s="97">
        <f>'Section 2'!AA16</f>
        <v>0.02569444444444446</v>
      </c>
      <c r="H12" s="192">
        <f t="shared" si="0"/>
        <v>0.014583333333333337</v>
      </c>
      <c r="I12" s="79">
        <f t="shared" si="1"/>
        <v>0.0039120370370370125</v>
      </c>
    </row>
    <row r="13" spans="1:9" ht="12.75">
      <c r="A13" s="29">
        <v>5</v>
      </c>
      <c r="B13" s="55">
        <v>5</v>
      </c>
      <c r="C13" s="10" t="s">
        <v>46</v>
      </c>
      <c r="D13" s="120" t="s">
        <v>47</v>
      </c>
      <c r="E13" s="192">
        <f>'Section 2'!Y12</f>
        <v>0</v>
      </c>
      <c r="F13" s="79">
        <f>'Section 2'!Z12</f>
        <v>0.09513888888888905</v>
      </c>
      <c r="G13" s="97">
        <f>'Section 2'!AA12</f>
        <v>0.027175925925925885</v>
      </c>
      <c r="H13" s="192">
        <f t="shared" si="0"/>
        <v>0.01606481481481476</v>
      </c>
      <c r="I13" s="79">
        <f t="shared" si="1"/>
        <v>0.001481481481481424</v>
      </c>
    </row>
    <row r="14" spans="1:9" ht="12.75">
      <c r="A14" s="29">
        <v>6</v>
      </c>
      <c r="B14" s="41">
        <v>10</v>
      </c>
      <c r="C14" s="10" t="s">
        <v>78</v>
      </c>
      <c r="D14" s="11" t="s">
        <v>79</v>
      </c>
      <c r="E14" s="192">
        <f>'Section 2'!Y18</f>
        <v>0</v>
      </c>
      <c r="F14" s="79">
        <f>'Section 2'!Z18</f>
        <v>0.10486111111111118</v>
      </c>
      <c r="G14" s="97">
        <f>'Section 2'!AA18</f>
        <v>0.03689814814814818</v>
      </c>
      <c r="H14" s="192">
        <f t="shared" si="0"/>
        <v>0.025787037037037056</v>
      </c>
      <c r="I14" s="79">
        <f t="shared" si="1"/>
        <v>0.009722222222222295</v>
      </c>
    </row>
    <row r="15" spans="1:9" ht="12.75">
      <c r="A15" s="29">
        <v>7</v>
      </c>
      <c r="B15" s="41">
        <v>7</v>
      </c>
      <c r="C15" s="10" t="s">
        <v>114</v>
      </c>
      <c r="D15" s="11" t="s">
        <v>115</v>
      </c>
      <c r="E15" s="192">
        <f>'Section 2'!Y13</f>
        <v>0</v>
      </c>
      <c r="F15" s="79">
        <f>'Section 2'!Z13</f>
        <v>0.10902777777777778</v>
      </c>
      <c r="G15" s="97">
        <f>'Section 2'!AA13</f>
        <v>0.04113425925925929</v>
      </c>
      <c r="H15" s="192">
        <f t="shared" si="0"/>
        <v>0.030023148148148163</v>
      </c>
      <c r="I15" s="79">
        <f t="shared" si="1"/>
        <v>0.004236111111111107</v>
      </c>
    </row>
    <row r="16" spans="1:9" ht="12.75">
      <c r="A16" s="29">
        <v>8</v>
      </c>
      <c r="B16" s="55">
        <v>12</v>
      </c>
      <c r="C16" s="10" t="s">
        <v>71</v>
      </c>
      <c r="D16" s="11" t="s">
        <v>72</v>
      </c>
      <c r="E16" s="192">
        <f>'Section 2'!Y17</f>
        <v>0</v>
      </c>
      <c r="F16" s="79">
        <f>'Section 2'!Z17</f>
        <v>0.11875000000000008</v>
      </c>
      <c r="G16" s="97">
        <f>'Section 2'!AA17</f>
        <v>0.05041666666666664</v>
      </c>
      <c r="H16" s="192">
        <f t="shared" si="0"/>
        <v>0.03930555555555551</v>
      </c>
      <c r="I16" s="79">
        <f t="shared" si="1"/>
        <v>0.00928240740740735</v>
      </c>
    </row>
    <row r="17" spans="1:9" ht="12.75">
      <c r="A17" s="29">
        <v>9</v>
      </c>
      <c r="B17" s="41">
        <v>15</v>
      </c>
      <c r="C17" s="69" t="s">
        <v>83</v>
      </c>
      <c r="D17" s="11" t="s">
        <v>84</v>
      </c>
      <c r="E17" s="192">
        <f>'Section 2'!Y19</f>
        <v>0.125</v>
      </c>
      <c r="F17" s="79">
        <f>'Section 2'!Z19</f>
        <v>0.03711805555555553</v>
      </c>
      <c r="G17" s="97">
        <f>'Section 2'!AA19</f>
        <v>0.1829513888888889</v>
      </c>
      <c r="H17" s="192">
        <f t="shared" si="0"/>
        <v>0.17184027777777777</v>
      </c>
      <c r="I17" s="79">
        <f t="shared" si="1"/>
        <v>0.13253472222222226</v>
      </c>
    </row>
    <row r="18" spans="1:9" ht="12.75">
      <c r="A18" s="29">
        <v>10</v>
      </c>
      <c r="B18" s="41">
        <v>14</v>
      </c>
      <c r="C18" s="10" t="s">
        <v>65</v>
      </c>
      <c r="D18" s="11" t="s">
        <v>66</v>
      </c>
      <c r="E18" s="192">
        <f>'Section 2'!Y20</f>
        <v>0.125</v>
      </c>
      <c r="F18" s="79">
        <f>'Section 2'!Z20</f>
        <v>0.10277777777777786</v>
      </c>
      <c r="G18" s="97">
        <f>'Section 2'!AA20</f>
        <v>0.2097685185185186</v>
      </c>
      <c r="H18" s="192">
        <f t="shared" si="0"/>
        <v>0.19865740740740748</v>
      </c>
      <c r="I18" s="79">
        <f t="shared" si="1"/>
        <v>0.026817129629629705</v>
      </c>
    </row>
    <row r="19" spans="1:9" ht="12.75">
      <c r="A19" s="29">
        <v>11</v>
      </c>
      <c r="B19" s="41">
        <v>16</v>
      </c>
      <c r="C19" s="10" t="s">
        <v>65</v>
      </c>
      <c r="D19" s="20" t="s">
        <v>75</v>
      </c>
      <c r="E19" s="192">
        <f>'Section 2'!Y15</f>
        <v>0.25</v>
      </c>
      <c r="F19" s="79">
        <f>'Section 2'!Z15</f>
        <v>0.00694444444444442</v>
      </c>
      <c r="G19" s="97">
        <f>'Section 2'!AA15</f>
        <v>0.3125</v>
      </c>
      <c r="H19" s="192">
        <f t="shared" si="0"/>
        <v>0.3013888888888889</v>
      </c>
      <c r="I19" s="79">
        <f t="shared" si="1"/>
        <v>0.1027314814814814</v>
      </c>
    </row>
    <row r="20" spans="1:9" ht="13.5" thickBot="1">
      <c r="A20" s="29">
        <v>12</v>
      </c>
      <c r="B20" s="47">
        <v>2</v>
      </c>
      <c r="C20" s="51" t="s">
        <v>54</v>
      </c>
      <c r="D20" s="53" t="s">
        <v>55</v>
      </c>
      <c r="E20" s="232" t="str">
        <f>'Section 2'!Y9</f>
        <v>Ab</v>
      </c>
      <c r="F20" s="94" t="str">
        <f>'Section 2'!Z9</f>
        <v>Ab</v>
      </c>
      <c r="G20" s="98" t="str">
        <f>'Section 2'!AA9</f>
        <v>Ab</v>
      </c>
      <c r="H20" s="109"/>
      <c r="I20" s="110"/>
    </row>
  </sheetData>
  <sheetProtection/>
  <mergeCells count="4">
    <mergeCell ref="B1:D2"/>
    <mergeCell ref="B7:B8"/>
    <mergeCell ref="C7:D8"/>
    <mergeCell ref="E1:I2"/>
  </mergeCells>
  <printOptions horizontalCentered="1" verticalCentered="1"/>
  <pageMargins left="0.5905511811023623" right="0.7086614173228347" top="0" bottom="0.7480314960629921" header="0.31496062992125984" footer="0.31496062992125984"/>
  <pageSetup horizontalDpi="300" verticalDpi="300" orientation="landscape" paperSize="9" r:id="rId1"/>
  <headerFooter>
    <oddHeader>&amp;C&amp;"Arial,Gras"&amp;16Rondes de NSELE 2009
Classement Provisoire 2ème Section
et
Ordre de départ 3ème Manche</oddHeader>
    <oddFooter>&amp;LDirection de course&amp;RCSN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0" bestFit="1" customWidth="1"/>
    <col min="3" max="3" width="19.8515625" style="0" bestFit="1" customWidth="1"/>
    <col min="4" max="4" width="12.7109375" style="0" bestFit="1" customWidth="1"/>
  </cols>
  <sheetData>
    <row r="1" spans="1:9" ht="12.75">
      <c r="A1" s="29"/>
      <c r="B1" s="381" t="s">
        <v>97</v>
      </c>
      <c r="C1" s="381"/>
      <c r="D1" s="381"/>
      <c r="E1" s="381" t="s">
        <v>97</v>
      </c>
      <c r="F1" s="381"/>
      <c r="G1" s="381"/>
      <c r="H1" s="381"/>
      <c r="I1" s="381"/>
    </row>
    <row r="2" spans="1:9" ht="12.75">
      <c r="A2" s="29"/>
      <c r="B2" s="381"/>
      <c r="C2" s="381"/>
      <c r="D2" s="381"/>
      <c r="E2" s="381"/>
      <c r="F2" s="381"/>
      <c r="G2" s="381"/>
      <c r="H2" s="381"/>
      <c r="I2" s="381"/>
    </row>
    <row r="3" ht="12.75">
      <c r="A3" s="29"/>
    </row>
    <row r="4" spans="1:4" ht="37.5" customHeight="1">
      <c r="A4" s="29"/>
      <c r="C4" s="27"/>
      <c r="D4" s="99"/>
    </row>
    <row r="5" spans="1:4" ht="12.75">
      <c r="A5" s="29"/>
      <c r="C5" s="27"/>
      <c r="D5" s="28"/>
    </row>
    <row r="6" ht="13.5" thickBot="1">
      <c r="A6" s="29"/>
    </row>
    <row r="7" spans="1:9" ht="13.5" thickTop="1">
      <c r="A7" s="29"/>
      <c r="B7" s="382" t="s">
        <v>0</v>
      </c>
      <c r="C7" s="384" t="s">
        <v>1</v>
      </c>
      <c r="D7" s="389"/>
      <c r="E7" s="87" t="s">
        <v>6</v>
      </c>
      <c r="F7" s="88" t="s">
        <v>7</v>
      </c>
      <c r="G7" s="89" t="s">
        <v>7</v>
      </c>
      <c r="H7" s="84" t="s">
        <v>98</v>
      </c>
      <c r="I7" s="84" t="s">
        <v>98</v>
      </c>
    </row>
    <row r="8" spans="1:9" ht="13.5" thickBot="1">
      <c r="A8" s="29"/>
      <c r="B8" s="383"/>
      <c r="C8" s="386"/>
      <c r="D8" s="390"/>
      <c r="E8" s="90" t="s">
        <v>9</v>
      </c>
      <c r="F8" s="6" t="s">
        <v>10</v>
      </c>
      <c r="G8" s="91" t="s">
        <v>11</v>
      </c>
      <c r="H8" s="85" t="s">
        <v>100</v>
      </c>
      <c r="I8" s="85" t="s">
        <v>99</v>
      </c>
    </row>
    <row r="9" spans="1:9" ht="12.75">
      <c r="A9" s="29">
        <v>1</v>
      </c>
      <c r="B9" s="54">
        <v>3</v>
      </c>
      <c r="C9" s="65" t="s">
        <v>111</v>
      </c>
      <c r="D9" s="56" t="s">
        <v>112</v>
      </c>
      <c r="E9" s="233">
        <f>'Section 3'!Y11</f>
        <v>0</v>
      </c>
      <c r="F9" s="78">
        <f>'Section 3'!Z11</f>
        <v>0.030451388888888875</v>
      </c>
      <c r="G9" s="96">
        <f>'Section 3'!AA11</f>
        <v>0.006145833333333368</v>
      </c>
      <c r="H9" s="228"/>
      <c r="I9" s="229"/>
    </row>
    <row r="10" spans="1:9" ht="12.75">
      <c r="A10" s="29">
        <v>2</v>
      </c>
      <c r="B10" s="41">
        <v>1</v>
      </c>
      <c r="C10" s="10" t="s">
        <v>34</v>
      </c>
      <c r="D10" s="11" t="s">
        <v>35</v>
      </c>
      <c r="E10" s="234">
        <f>'Section 3'!Y10</f>
        <v>0</v>
      </c>
      <c r="F10" s="79">
        <f>'Section 3'!Z10</f>
        <v>0.03361111111111115</v>
      </c>
      <c r="G10" s="97">
        <f>'Section 3'!AA10</f>
        <v>0.00930555555555564</v>
      </c>
      <c r="H10" s="192">
        <f>G10-$G$9</f>
        <v>0.003159722222222272</v>
      </c>
      <c r="I10" s="79">
        <f>G10-G9</f>
        <v>0.003159722222222272</v>
      </c>
    </row>
    <row r="11" spans="1:9" ht="12.75">
      <c r="A11" s="29">
        <v>3</v>
      </c>
      <c r="B11" s="41">
        <v>20</v>
      </c>
      <c r="C11" s="43" t="s">
        <v>86</v>
      </c>
      <c r="D11" s="243" t="s">
        <v>87</v>
      </c>
      <c r="E11" s="234">
        <f>'Section 3'!Y14</f>
        <v>0</v>
      </c>
      <c r="F11" s="79">
        <f>'Section 3'!Z14</f>
        <v>0.03528935185185189</v>
      </c>
      <c r="G11" s="97">
        <f>'Section 3'!AA14</f>
        <v>0.010983796296296384</v>
      </c>
      <c r="H11" s="192">
        <f aca="true" t="shared" si="0" ref="H11:H16">G11-$G$9</f>
        <v>0.004837962962963016</v>
      </c>
      <c r="I11" s="79">
        <f aca="true" t="shared" si="1" ref="I11:I16">G11-G10</f>
        <v>0.001678240740740744</v>
      </c>
    </row>
    <row r="12" spans="1:9" ht="12.75">
      <c r="A12" s="29">
        <v>4</v>
      </c>
      <c r="B12" s="41">
        <v>11</v>
      </c>
      <c r="C12" s="8" t="s">
        <v>106</v>
      </c>
      <c r="D12" s="122" t="s">
        <v>37</v>
      </c>
      <c r="E12" s="234">
        <f>'Section 3'!Y16</f>
        <v>0</v>
      </c>
      <c r="F12" s="79">
        <f>'Section 3'!Z16</f>
        <v>0.03604166666666686</v>
      </c>
      <c r="G12" s="97">
        <f>'Section 3'!AA16</f>
        <v>0.011736111111111305</v>
      </c>
      <c r="H12" s="192">
        <f t="shared" si="0"/>
        <v>0.005590277777777937</v>
      </c>
      <c r="I12" s="79">
        <f t="shared" si="1"/>
        <v>0.0007523148148149209</v>
      </c>
    </row>
    <row r="13" spans="1:9" ht="12.75">
      <c r="A13" s="29">
        <v>5</v>
      </c>
      <c r="B13" s="41">
        <v>7</v>
      </c>
      <c r="C13" s="10" t="s">
        <v>114</v>
      </c>
      <c r="D13" s="120" t="s">
        <v>115</v>
      </c>
      <c r="E13" s="234">
        <f>'Section 3'!Y13</f>
        <v>0</v>
      </c>
      <c r="F13" s="79">
        <f>'Section 3'!Z13</f>
        <v>0.040879629629629766</v>
      </c>
      <c r="G13" s="97">
        <f>'Section 3'!AA13</f>
        <v>0.01657407407407421</v>
      </c>
      <c r="H13" s="192">
        <f t="shared" si="0"/>
        <v>0.010428240740740842</v>
      </c>
      <c r="I13" s="79">
        <f t="shared" si="1"/>
        <v>0.004837962962962905</v>
      </c>
    </row>
    <row r="14" spans="1:9" ht="12.75">
      <c r="A14" s="29">
        <v>6</v>
      </c>
      <c r="B14" s="55">
        <v>12</v>
      </c>
      <c r="C14" s="10" t="s">
        <v>71</v>
      </c>
      <c r="D14" s="11" t="s">
        <v>72</v>
      </c>
      <c r="E14" s="234">
        <f>'Section 3'!Y17</f>
        <v>0</v>
      </c>
      <c r="F14" s="79">
        <f>'Section 3'!Z17</f>
        <v>0.04199074074074083</v>
      </c>
      <c r="G14" s="97">
        <f>'Section 3'!AA17</f>
        <v>0.017685185185185272</v>
      </c>
      <c r="H14" s="192">
        <f t="shared" si="0"/>
        <v>0.011539351851851905</v>
      </c>
      <c r="I14" s="79">
        <f t="shared" si="1"/>
        <v>0.0011111111111110628</v>
      </c>
    </row>
    <row r="15" spans="1:9" ht="12.75">
      <c r="A15" s="29">
        <v>7</v>
      </c>
      <c r="B15" s="55">
        <v>5</v>
      </c>
      <c r="C15" s="10" t="s">
        <v>46</v>
      </c>
      <c r="D15" s="11" t="s">
        <v>47</v>
      </c>
      <c r="E15" s="234">
        <f>'Section 3'!Y12</f>
        <v>0</v>
      </c>
      <c r="F15" s="79">
        <f>'Section 3'!Z12</f>
        <v>0.04236111111111118</v>
      </c>
      <c r="G15" s="97">
        <f>'Section 3'!AA12</f>
        <v>0.018055555555555627</v>
      </c>
      <c r="H15" s="192">
        <f t="shared" si="0"/>
        <v>0.011909722222222259</v>
      </c>
      <c r="I15" s="79">
        <f t="shared" si="1"/>
        <v>0.00037037037037035425</v>
      </c>
    </row>
    <row r="16" spans="1:9" ht="12.75">
      <c r="A16" s="29">
        <v>8</v>
      </c>
      <c r="B16" s="41">
        <v>10</v>
      </c>
      <c r="C16" s="10" t="s">
        <v>78</v>
      </c>
      <c r="D16" s="11" t="s">
        <v>79</v>
      </c>
      <c r="E16" s="234">
        <f>'Section 3'!Y18</f>
        <v>0</v>
      </c>
      <c r="F16" s="79">
        <f>'Section 3'!Z18</f>
        <v>0.04358796296296308</v>
      </c>
      <c r="G16" s="97">
        <f>'Section 3'!AA18</f>
        <v>0.019282407407407522</v>
      </c>
      <c r="H16" s="192">
        <f t="shared" si="0"/>
        <v>0.013136574074074155</v>
      </c>
      <c r="I16" s="79">
        <f t="shared" si="1"/>
        <v>0.0012268518518518956</v>
      </c>
    </row>
    <row r="17" spans="1:9" ht="12.75">
      <c r="A17" s="29">
        <v>9</v>
      </c>
      <c r="B17" s="41">
        <v>2</v>
      </c>
      <c r="C17" s="10" t="s">
        <v>54</v>
      </c>
      <c r="D17" s="11" t="s">
        <v>55</v>
      </c>
      <c r="E17" s="234" t="str">
        <f>'Section 3'!Y9</f>
        <v>Ab</v>
      </c>
      <c r="F17" s="79" t="str">
        <f>'Section 3'!Z9</f>
        <v>Ab</v>
      </c>
      <c r="G17" s="97" t="str">
        <f>'Section 3'!AA9</f>
        <v>Ab</v>
      </c>
      <c r="H17" s="273"/>
      <c r="I17" s="246"/>
    </row>
    <row r="18" spans="1:9" ht="12.75">
      <c r="A18" s="29">
        <v>10</v>
      </c>
      <c r="B18" s="41">
        <v>16</v>
      </c>
      <c r="C18" s="10" t="s">
        <v>65</v>
      </c>
      <c r="D18" s="11" t="s">
        <v>75</v>
      </c>
      <c r="E18" s="234" t="str">
        <f>'Section 3'!Y15</f>
        <v>Ab</v>
      </c>
      <c r="F18" s="79" t="str">
        <f>'Section 3'!Z15</f>
        <v>Ab</v>
      </c>
      <c r="G18" s="97" t="str">
        <f>'Section 3'!AA15</f>
        <v>Ab</v>
      </c>
      <c r="H18" s="273"/>
      <c r="I18" s="246"/>
    </row>
    <row r="19" spans="1:9" ht="12.75">
      <c r="A19" s="29">
        <v>11</v>
      </c>
      <c r="B19" s="41">
        <v>15</v>
      </c>
      <c r="C19" s="69" t="s">
        <v>83</v>
      </c>
      <c r="D19" s="20" t="s">
        <v>84</v>
      </c>
      <c r="E19" s="234" t="str">
        <f>'Section 3'!Y19</f>
        <v>Ab</v>
      </c>
      <c r="F19" s="79" t="str">
        <f>'Section 3'!Z19</f>
        <v>Ab</v>
      </c>
      <c r="G19" s="97" t="str">
        <f>'Section 3'!AA19</f>
        <v>Ab</v>
      </c>
      <c r="H19" s="273"/>
      <c r="I19" s="246"/>
    </row>
    <row r="20" spans="1:9" ht="13.5" thickBot="1">
      <c r="A20" s="29">
        <v>12</v>
      </c>
      <c r="B20" s="47">
        <v>14</v>
      </c>
      <c r="C20" s="51" t="s">
        <v>65</v>
      </c>
      <c r="D20" s="53" t="s">
        <v>66</v>
      </c>
      <c r="E20" s="235" t="str">
        <f>'Section 3'!Y20</f>
        <v>Ab</v>
      </c>
      <c r="F20" s="94" t="str">
        <f>'Section 3'!Z20</f>
        <v>Ab</v>
      </c>
      <c r="G20" s="98" t="str">
        <f>'Section 3'!AA20</f>
        <v>Ab</v>
      </c>
      <c r="H20" s="274"/>
      <c r="I20" s="247"/>
    </row>
  </sheetData>
  <sheetProtection/>
  <mergeCells count="4">
    <mergeCell ref="B1:D2"/>
    <mergeCell ref="B7:B8"/>
    <mergeCell ref="C7:D8"/>
    <mergeCell ref="E1:I2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&amp;C&amp;"Arial,Gras"&amp;16Rondes de NSELE 2009
Classement Provisoire 
3ème Section</oddHeader>
    <oddFooter>&amp;LDirection de course&amp;RCSN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0" bestFit="1" customWidth="1"/>
    <col min="3" max="3" width="19.8515625" style="0" bestFit="1" customWidth="1"/>
    <col min="4" max="4" width="12.7109375" style="0" bestFit="1" customWidth="1"/>
    <col min="5" max="5" width="8.421875" style="0" bestFit="1" customWidth="1"/>
    <col min="6" max="6" width="7.140625" style="0" bestFit="1" customWidth="1"/>
    <col min="7" max="7" width="8.140625" style="0" bestFit="1" customWidth="1"/>
    <col min="8" max="8" width="8.421875" style="0" bestFit="1" customWidth="1"/>
    <col min="9" max="9" width="7.140625" style="0" bestFit="1" customWidth="1"/>
    <col min="10" max="10" width="8.140625" style="0" bestFit="1" customWidth="1"/>
  </cols>
  <sheetData>
    <row r="1" spans="1:15" ht="12.75">
      <c r="A1" s="29"/>
      <c r="B1" s="381" t="s">
        <v>101</v>
      </c>
      <c r="C1" s="381"/>
      <c r="D1" s="381"/>
      <c r="E1" s="381" t="s">
        <v>101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2.75">
      <c r="A2" s="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ht="37.5" customHeight="1">
      <c r="A3" s="29"/>
    </row>
    <row r="4" spans="1:4" ht="13.5" thickBot="1">
      <c r="A4" s="29"/>
      <c r="C4" s="27"/>
      <c r="D4" s="28"/>
    </row>
    <row r="5" spans="1:13" ht="13.5" thickTop="1">
      <c r="A5" s="29"/>
      <c r="C5" s="27"/>
      <c r="D5" s="28"/>
      <c r="E5" s="391" t="s">
        <v>89</v>
      </c>
      <c r="F5" s="391"/>
      <c r="G5" s="391"/>
      <c r="H5" s="391" t="s">
        <v>96</v>
      </c>
      <c r="I5" s="391"/>
      <c r="J5" s="391"/>
      <c r="K5" s="391" t="s">
        <v>102</v>
      </c>
      <c r="L5" s="391"/>
      <c r="M5" s="391"/>
    </row>
    <row r="6" spans="1:13" ht="13.5" thickBot="1">
      <c r="A6" s="29"/>
      <c r="E6" s="392"/>
      <c r="F6" s="392"/>
      <c r="G6" s="392"/>
      <c r="H6" s="392"/>
      <c r="I6" s="392"/>
      <c r="J6" s="392"/>
      <c r="K6" s="392"/>
      <c r="L6" s="392"/>
      <c r="M6" s="392"/>
    </row>
    <row r="7" spans="1:15" ht="12.75">
      <c r="A7" s="29"/>
      <c r="B7" s="382" t="s">
        <v>0</v>
      </c>
      <c r="C7" s="384" t="s">
        <v>1</v>
      </c>
      <c r="D7" s="389"/>
      <c r="E7" s="103" t="s">
        <v>6</v>
      </c>
      <c r="F7" s="2" t="s">
        <v>7</v>
      </c>
      <c r="G7" s="104" t="s">
        <v>7</v>
      </c>
      <c r="H7" s="103" t="s">
        <v>6</v>
      </c>
      <c r="I7" s="2" t="s">
        <v>7</v>
      </c>
      <c r="J7" s="104" t="s">
        <v>7</v>
      </c>
      <c r="K7" s="103" t="s">
        <v>6</v>
      </c>
      <c r="L7" s="2" t="s">
        <v>7</v>
      </c>
      <c r="M7" s="104" t="s">
        <v>7</v>
      </c>
      <c r="N7" s="84" t="s">
        <v>98</v>
      </c>
      <c r="O7" s="84" t="s">
        <v>98</v>
      </c>
    </row>
    <row r="8" spans="1:15" ht="13.5" thickBot="1">
      <c r="A8" s="29"/>
      <c r="B8" s="383"/>
      <c r="C8" s="386"/>
      <c r="D8" s="390"/>
      <c r="E8" s="90" t="s">
        <v>9</v>
      </c>
      <c r="F8" s="6" t="s">
        <v>10</v>
      </c>
      <c r="G8" s="91" t="s">
        <v>11</v>
      </c>
      <c r="H8" s="90" t="s">
        <v>9</v>
      </c>
      <c r="I8" s="6" t="s">
        <v>10</v>
      </c>
      <c r="J8" s="91" t="s">
        <v>11</v>
      </c>
      <c r="K8" s="90" t="s">
        <v>9</v>
      </c>
      <c r="L8" s="6" t="s">
        <v>10</v>
      </c>
      <c r="M8" s="91" t="s">
        <v>11</v>
      </c>
      <c r="N8" s="85" t="s">
        <v>100</v>
      </c>
      <c r="O8" s="85" t="s">
        <v>99</v>
      </c>
    </row>
    <row r="9" spans="1:15" ht="12.75">
      <c r="A9" s="29">
        <v>1</v>
      </c>
      <c r="B9" s="54">
        <v>3</v>
      </c>
      <c r="C9" s="65" t="s">
        <v>111</v>
      </c>
      <c r="D9" s="56" t="s">
        <v>112</v>
      </c>
      <c r="E9" s="227">
        <f>'Section 1'!Y11</f>
        <v>0</v>
      </c>
      <c r="F9" s="78">
        <f>'Section 1'!Z11</f>
        <v>0.08637731481481492</v>
      </c>
      <c r="G9" s="92">
        <f>'Section 1'!AA11</f>
        <v>0.016932870370370525</v>
      </c>
      <c r="H9" s="227">
        <f>'Section 2'!Y11</f>
        <v>0</v>
      </c>
      <c r="I9" s="78">
        <f>'Section 2'!Z11</f>
        <v>0.0798611111111111</v>
      </c>
      <c r="J9" s="92">
        <f>'Section 2'!AA11</f>
        <v>0.011111111111111124</v>
      </c>
      <c r="K9" s="227">
        <f aca="true" t="shared" si="0" ref="K9:K19">E9+H9</f>
        <v>0</v>
      </c>
      <c r="L9" s="78">
        <f aca="true" t="shared" si="1" ref="L9:L19">F9+I9</f>
        <v>0.16623842592592603</v>
      </c>
      <c r="M9" s="96">
        <f aca="true" t="shared" si="2" ref="M9:M19">G9+J9</f>
        <v>0.02804398148148165</v>
      </c>
      <c r="N9" s="228"/>
      <c r="O9" s="229"/>
    </row>
    <row r="10" spans="1:15" ht="12.75">
      <c r="A10" s="29">
        <v>2</v>
      </c>
      <c r="B10" s="41">
        <v>1</v>
      </c>
      <c r="C10" s="10" t="s">
        <v>34</v>
      </c>
      <c r="D10" s="11" t="s">
        <v>35</v>
      </c>
      <c r="E10" s="192">
        <f>'Section 1'!Y10</f>
        <v>0</v>
      </c>
      <c r="F10" s="79">
        <f>'Section 1'!Z10</f>
        <v>0.0890046296296294</v>
      </c>
      <c r="G10" s="93">
        <f>'Section 1'!AA10</f>
        <v>0.02067129629629649</v>
      </c>
      <c r="H10" s="192">
        <f>'Section 2'!Y10</f>
        <v>0</v>
      </c>
      <c r="I10" s="79">
        <f>'Section 2'!Z10</f>
        <v>0.08680555555555552</v>
      </c>
      <c r="J10" s="93">
        <f>'Section 2'!AA10</f>
        <v>0.018773148148148285</v>
      </c>
      <c r="K10" s="192">
        <f t="shared" si="0"/>
        <v>0</v>
      </c>
      <c r="L10" s="79">
        <f t="shared" si="1"/>
        <v>0.17581018518518493</v>
      </c>
      <c r="M10" s="97">
        <f t="shared" si="2"/>
        <v>0.039444444444444775</v>
      </c>
      <c r="N10" s="192">
        <f>M10-$M$9</f>
        <v>0.011400462962963126</v>
      </c>
      <c r="O10" s="79">
        <f>M10-M9</f>
        <v>0.011400462962963126</v>
      </c>
    </row>
    <row r="11" spans="1:15" ht="12.75">
      <c r="A11" s="29">
        <v>3</v>
      </c>
      <c r="B11" s="41">
        <v>20</v>
      </c>
      <c r="C11" s="43" t="s">
        <v>86</v>
      </c>
      <c r="D11" s="243" t="s">
        <v>87</v>
      </c>
      <c r="E11" s="192">
        <f>'Section 1'!Y14</f>
        <v>0</v>
      </c>
      <c r="F11" s="79">
        <f>'Section 1'!Z14</f>
        <v>0.09274305555555551</v>
      </c>
      <c r="G11" s="93">
        <f>'Section 1'!AA14</f>
        <v>0.027743055555555608</v>
      </c>
      <c r="H11" s="192">
        <f>'Section 2'!Y14</f>
        <v>0</v>
      </c>
      <c r="I11" s="79">
        <f>'Section 2'!Z14</f>
        <v>0.0895833333333334</v>
      </c>
      <c r="J11" s="93">
        <f>'Section 2'!AA14</f>
        <v>0.021782407407407448</v>
      </c>
      <c r="K11" s="192">
        <f t="shared" si="0"/>
        <v>0</v>
      </c>
      <c r="L11" s="79">
        <f t="shared" si="1"/>
        <v>0.1823263888888889</v>
      </c>
      <c r="M11" s="97">
        <f t="shared" si="2"/>
        <v>0.049525462962963056</v>
      </c>
      <c r="N11" s="192">
        <f aca="true" t="shared" si="3" ref="N11:N19">M11-$M$9</f>
        <v>0.021481481481481407</v>
      </c>
      <c r="O11" s="79">
        <f aca="true" t="shared" si="4" ref="O11:O19">M11-M10</f>
        <v>0.010081018518518281</v>
      </c>
    </row>
    <row r="12" spans="1:15" ht="12.75">
      <c r="A12" s="29">
        <v>4</v>
      </c>
      <c r="B12" s="41">
        <v>11</v>
      </c>
      <c r="C12" s="8" t="s">
        <v>106</v>
      </c>
      <c r="D12" s="122" t="s">
        <v>37</v>
      </c>
      <c r="E12" s="192">
        <f>'Section 1'!Y16</f>
        <v>0</v>
      </c>
      <c r="F12" s="79">
        <f>'Section 1'!Z16</f>
        <v>0.09679398148148155</v>
      </c>
      <c r="G12" s="93">
        <f>'Section 1'!AA16</f>
        <v>0.027673611111111277</v>
      </c>
      <c r="H12" s="192">
        <f>'Section 2'!Y16</f>
        <v>0</v>
      </c>
      <c r="I12" s="79">
        <f>'Section 2'!Z16</f>
        <v>0.09444444444444444</v>
      </c>
      <c r="J12" s="93">
        <f>'Section 2'!AA16</f>
        <v>0.02569444444444446</v>
      </c>
      <c r="K12" s="192">
        <f t="shared" si="0"/>
        <v>0</v>
      </c>
      <c r="L12" s="79">
        <f t="shared" si="1"/>
        <v>0.191238425925926</v>
      </c>
      <c r="M12" s="97">
        <f t="shared" si="2"/>
        <v>0.05336805555555574</v>
      </c>
      <c r="N12" s="192">
        <f t="shared" si="3"/>
        <v>0.02532407407407409</v>
      </c>
      <c r="O12" s="79">
        <f t="shared" si="4"/>
        <v>0.003842592592592682</v>
      </c>
    </row>
    <row r="13" spans="1:15" ht="12.75">
      <c r="A13" s="29">
        <v>5</v>
      </c>
      <c r="B13" s="55">
        <v>5</v>
      </c>
      <c r="C13" s="10" t="s">
        <v>46</v>
      </c>
      <c r="D13" s="120" t="s">
        <v>47</v>
      </c>
      <c r="E13" s="192">
        <f>'Section 1'!Y12</f>
        <v>0</v>
      </c>
      <c r="F13" s="79">
        <f>'Section 1'!Z12</f>
        <v>0.09862268518518524</v>
      </c>
      <c r="G13" s="93">
        <f>'Section 1'!AA12</f>
        <v>0.029178240740740848</v>
      </c>
      <c r="H13" s="192">
        <f>'Section 2'!Y12</f>
        <v>0</v>
      </c>
      <c r="I13" s="79">
        <f>'Section 2'!Z12</f>
        <v>0.09513888888888905</v>
      </c>
      <c r="J13" s="93">
        <f>'Section 2'!AA12</f>
        <v>0.027175925925925885</v>
      </c>
      <c r="K13" s="192">
        <f t="shared" si="0"/>
        <v>0</v>
      </c>
      <c r="L13" s="79">
        <f t="shared" si="1"/>
        <v>0.1937615740740743</v>
      </c>
      <c r="M13" s="97">
        <f t="shared" si="2"/>
        <v>0.05635416666666673</v>
      </c>
      <c r="N13" s="192">
        <f t="shared" si="3"/>
        <v>0.028310185185185084</v>
      </c>
      <c r="O13" s="79">
        <f t="shared" si="4"/>
        <v>0.002986111111110995</v>
      </c>
    </row>
    <row r="14" spans="1:15" ht="12.75">
      <c r="A14" s="29">
        <v>6</v>
      </c>
      <c r="B14" s="41">
        <v>7</v>
      </c>
      <c r="C14" s="10" t="s">
        <v>114</v>
      </c>
      <c r="D14" s="11" t="s">
        <v>115</v>
      </c>
      <c r="E14" s="192">
        <f>'Section 1'!Y13</f>
        <v>0</v>
      </c>
      <c r="F14" s="79">
        <f>'Section 1'!Z13</f>
        <v>0.10406250000000017</v>
      </c>
      <c r="G14" s="93">
        <f>'Section 1'!AA13</f>
        <v>0.03593750000000012</v>
      </c>
      <c r="H14" s="192">
        <f>'Section 2'!Y13</f>
        <v>0</v>
      </c>
      <c r="I14" s="79">
        <f>'Section 2'!Z13</f>
        <v>0.10902777777777778</v>
      </c>
      <c r="J14" s="93">
        <f>'Section 2'!AA13</f>
        <v>0.04113425925925929</v>
      </c>
      <c r="K14" s="192">
        <f t="shared" si="0"/>
        <v>0</v>
      </c>
      <c r="L14" s="79">
        <f t="shared" si="1"/>
        <v>0.21309027777777795</v>
      </c>
      <c r="M14" s="97">
        <f t="shared" si="2"/>
        <v>0.07707175925925941</v>
      </c>
      <c r="N14" s="192">
        <f t="shared" si="3"/>
        <v>0.04902777777777776</v>
      </c>
      <c r="O14" s="79">
        <f t="shared" si="4"/>
        <v>0.020717592592592676</v>
      </c>
    </row>
    <row r="15" spans="1:15" ht="12.75">
      <c r="A15" s="29">
        <v>7</v>
      </c>
      <c r="B15" s="55">
        <v>12</v>
      </c>
      <c r="C15" s="10" t="s">
        <v>71</v>
      </c>
      <c r="D15" s="11" t="s">
        <v>72</v>
      </c>
      <c r="E15" s="192">
        <f>'Section 1'!Y17</f>
        <v>0</v>
      </c>
      <c r="F15" s="79">
        <f>'Section 1'!Z17</f>
        <v>0.10196759259259258</v>
      </c>
      <c r="G15" s="93">
        <f>'Section 1'!AA17</f>
        <v>0.03252314814814819</v>
      </c>
      <c r="H15" s="192">
        <f>'Section 2'!Y17</f>
        <v>0</v>
      </c>
      <c r="I15" s="79">
        <f>'Section 2'!Z17</f>
        <v>0.11875000000000008</v>
      </c>
      <c r="J15" s="93">
        <f>'Section 2'!AA17</f>
        <v>0.05041666666666664</v>
      </c>
      <c r="K15" s="192">
        <f t="shared" si="0"/>
        <v>0</v>
      </c>
      <c r="L15" s="79">
        <f t="shared" si="1"/>
        <v>0.22071759259259266</v>
      </c>
      <c r="M15" s="97">
        <f t="shared" si="2"/>
        <v>0.08293981481481483</v>
      </c>
      <c r="N15" s="192">
        <f t="shared" si="3"/>
        <v>0.05489583333333318</v>
      </c>
      <c r="O15" s="79">
        <f t="shared" si="4"/>
        <v>0.005868055555555418</v>
      </c>
    </row>
    <row r="16" spans="1:15" ht="12.75">
      <c r="A16" s="29">
        <v>8</v>
      </c>
      <c r="B16" s="41">
        <v>10</v>
      </c>
      <c r="C16" s="10" t="s">
        <v>78</v>
      </c>
      <c r="D16" s="11" t="s">
        <v>79</v>
      </c>
      <c r="E16" s="192">
        <f>'Section 1'!Y18</f>
        <v>0</v>
      </c>
      <c r="F16" s="79">
        <f>'Section 1'!Z18</f>
        <v>0.16531249999999997</v>
      </c>
      <c r="G16" s="93">
        <f>'Section 1'!AA18</f>
        <v>0.09586805555555558</v>
      </c>
      <c r="H16" s="192">
        <f>'Section 2'!Y18</f>
        <v>0</v>
      </c>
      <c r="I16" s="79">
        <f>'Section 2'!Z18</f>
        <v>0.10486111111111118</v>
      </c>
      <c r="J16" s="93">
        <f>'Section 2'!AA18</f>
        <v>0.03689814814814818</v>
      </c>
      <c r="K16" s="192">
        <f t="shared" si="0"/>
        <v>0</v>
      </c>
      <c r="L16" s="79">
        <f t="shared" si="1"/>
        <v>0.27017361111111116</v>
      </c>
      <c r="M16" s="97">
        <f t="shared" si="2"/>
        <v>0.13276620370370376</v>
      </c>
      <c r="N16" s="192">
        <f t="shared" si="3"/>
        <v>0.1047222222222221</v>
      </c>
      <c r="O16" s="79">
        <f t="shared" si="4"/>
        <v>0.049826388888888934</v>
      </c>
    </row>
    <row r="17" spans="1:15" ht="12.75">
      <c r="A17" s="29">
        <v>9</v>
      </c>
      <c r="B17" s="41">
        <v>15</v>
      </c>
      <c r="C17" s="69" t="s">
        <v>83</v>
      </c>
      <c r="D17" s="11" t="s">
        <v>84</v>
      </c>
      <c r="E17" s="192">
        <f>'Section 1'!Y19</f>
        <v>0</v>
      </c>
      <c r="F17" s="79">
        <f>'Section 1'!Z19</f>
        <v>0.14548611111111098</v>
      </c>
      <c r="G17" s="93">
        <f>'Section 1'!AA19</f>
        <v>0.07699074074074064</v>
      </c>
      <c r="H17" s="192">
        <f>'Section 2'!Y19</f>
        <v>0.125</v>
      </c>
      <c r="I17" s="79">
        <f>'Section 2'!Z19</f>
        <v>0.03711805555555553</v>
      </c>
      <c r="J17" s="93">
        <f>'Section 2'!AA19</f>
        <v>0.1829513888888889</v>
      </c>
      <c r="K17" s="192">
        <f t="shared" si="0"/>
        <v>0.125</v>
      </c>
      <c r="L17" s="79">
        <f t="shared" si="1"/>
        <v>0.1826041666666665</v>
      </c>
      <c r="M17" s="97">
        <f t="shared" si="2"/>
        <v>0.25994212962962954</v>
      </c>
      <c r="N17" s="192">
        <f t="shared" si="3"/>
        <v>0.23189814814814788</v>
      </c>
      <c r="O17" s="79">
        <f t="shared" si="4"/>
        <v>0.12717592592592578</v>
      </c>
    </row>
    <row r="18" spans="1:15" ht="12.75">
      <c r="A18" s="29">
        <v>10</v>
      </c>
      <c r="B18" s="41">
        <v>14</v>
      </c>
      <c r="C18" s="10" t="s">
        <v>65</v>
      </c>
      <c r="D18" s="11" t="s">
        <v>66</v>
      </c>
      <c r="E18" s="192">
        <f>'Section 1'!Y20</f>
        <v>0</v>
      </c>
      <c r="F18" s="79">
        <f>'Section 1'!Z20</f>
        <v>0.14173611111111106</v>
      </c>
      <c r="G18" s="93">
        <f>'Section 1'!AA20</f>
        <v>0.07289351851851861</v>
      </c>
      <c r="H18" s="192">
        <f>'Section 2'!Y20</f>
        <v>0.125</v>
      </c>
      <c r="I18" s="79">
        <f>'Section 2'!Z20</f>
        <v>0.10277777777777786</v>
      </c>
      <c r="J18" s="93">
        <f>'Section 2'!AA20</f>
        <v>0.2097685185185186</v>
      </c>
      <c r="K18" s="192">
        <f t="shared" si="0"/>
        <v>0.125</v>
      </c>
      <c r="L18" s="79">
        <f t="shared" si="1"/>
        <v>0.24451388888888892</v>
      </c>
      <c r="M18" s="97">
        <f t="shared" si="2"/>
        <v>0.2826620370370372</v>
      </c>
      <c r="N18" s="192">
        <f t="shared" si="3"/>
        <v>0.25461805555555556</v>
      </c>
      <c r="O18" s="79">
        <f t="shared" si="4"/>
        <v>0.022719907407407647</v>
      </c>
    </row>
    <row r="19" spans="1:15" ht="12.75">
      <c r="A19" s="29">
        <v>11</v>
      </c>
      <c r="B19" s="41">
        <v>16</v>
      </c>
      <c r="C19" s="10" t="s">
        <v>65</v>
      </c>
      <c r="D19" s="20" t="s">
        <v>75</v>
      </c>
      <c r="E19" s="192">
        <f>'Section 1'!Y15</f>
        <v>0.25</v>
      </c>
      <c r="F19" s="79">
        <f>'Section 1'!Z15</f>
        <v>0</v>
      </c>
      <c r="G19" s="93">
        <f>'Section 1'!AA15</f>
        <v>0.3194444444444444</v>
      </c>
      <c r="H19" s="192">
        <f>'Section 2'!Y15</f>
        <v>0.25</v>
      </c>
      <c r="I19" s="79">
        <f>'Section 2'!Z15</f>
        <v>0.00694444444444442</v>
      </c>
      <c r="J19" s="93">
        <f>'Section 2'!AA15</f>
        <v>0.3125</v>
      </c>
      <c r="K19" s="192">
        <f t="shared" si="0"/>
        <v>0.5</v>
      </c>
      <c r="L19" s="79">
        <f t="shared" si="1"/>
        <v>0.00694444444444442</v>
      </c>
      <c r="M19" s="97">
        <f t="shared" si="2"/>
        <v>0.6319444444444444</v>
      </c>
      <c r="N19" s="192">
        <f t="shared" si="3"/>
        <v>0.6039004629629627</v>
      </c>
      <c r="O19" s="79">
        <f t="shared" si="4"/>
        <v>0.34928240740740724</v>
      </c>
    </row>
    <row r="20" spans="1:15" ht="13.5" thickBot="1">
      <c r="A20" s="29">
        <v>12</v>
      </c>
      <c r="B20" s="47">
        <v>2</v>
      </c>
      <c r="C20" s="51" t="s">
        <v>54</v>
      </c>
      <c r="D20" s="53" t="s">
        <v>55</v>
      </c>
      <c r="E20" s="232" t="str">
        <f>'Section 1'!Y9</f>
        <v>Ab</v>
      </c>
      <c r="F20" s="94" t="str">
        <f>'Section 1'!Z9</f>
        <v>Ab</v>
      </c>
      <c r="G20" s="95" t="str">
        <f>'Section 1'!AA9</f>
        <v>Ab</v>
      </c>
      <c r="H20" s="232" t="str">
        <f>'Section 2'!Y9</f>
        <v>Ab</v>
      </c>
      <c r="I20" s="94" t="str">
        <f>'Section 2'!Z9</f>
        <v>Ab</v>
      </c>
      <c r="J20" s="95" t="str">
        <f>'Section 2'!AA9</f>
        <v>Ab</v>
      </c>
      <c r="K20" s="232" t="s">
        <v>125</v>
      </c>
      <c r="L20" s="94" t="s">
        <v>125</v>
      </c>
      <c r="M20" s="98" t="s">
        <v>125</v>
      </c>
      <c r="N20" s="109"/>
      <c r="O20" s="110"/>
    </row>
  </sheetData>
  <sheetProtection/>
  <mergeCells count="7">
    <mergeCell ref="K5:M6"/>
    <mergeCell ref="E1:O2"/>
    <mergeCell ref="B1:D2"/>
    <mergeCell ref="B7:B8"/>
    <mergeCell ref="C7:D8"/>
    <mergeCell ref="E5:G6"/>
    <mergeCell ref="H5:J6"/>
  </mergeCells>
  <printOptions horizontalCentered="1" verticalCentered="1"/>
  <pageMargins left="0.1968503937007874" right="0" top="0" bottom="0.7480314960629921" header="0.31496062992125984" footer="0.31496062992125984"/>
  <pageSetup fitToHeight="1" fitToWidth="1" horizontalDpi="300" verticalDpi="300" orientation="landscape" paperSize="9" scale="95" r:id="rId1"/>
  <headerFooter>
    <oddHeader>&amp;C&amp;"Arial,Gras"&amp;16Rondes de NSELE 2009
Classement Provisoire 
1ère et 2éme Section cumulée</oddHeader>
    <oddFooter>&amp;LDirection de course&amp;RCSN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1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.00390625" style="0" bestFit="1" customWidth="1"/>
    <col min="2" max="2" width="9.8515625" style="0" bestFit="1" customWidth="1"/>
    <col min="3" max="3" width="19.8515625" style="0" bestFit="1" customWidth="1"/>
    <col min="4" max="4" width="12.7109375" style="0" bestFit="1" customWidth="1"/>
    <col min="5" max="5" width="7.7109375" style="0" hidden="1" customWidth="1"/>
    <col min="6" max="6" width="18.00390625" style="0" hidden="1" customWidth="1"/>
    <col min="7" max="7" width="9.8515625" style="0" hidden="1" customWidth="1"/>
    <col min="8" max="8" width="7.7109375" style="0" hidden="1" customWidth="1"/>
    <col min="9" max="9" width="13.00390625" style="0" hidden="1" customWidth="1"/>
    <col min="10" max="10" width="14.7109375" style="0" hidden="1" customWidth="1"/>
    <col min="11" max="11" width="9.7109375" style="0" hidden="1" customWidth="1"/>
    <col min="12" max="12" width="5.28125" style="0" hidden="1" customWidth="1"/>
    <col min="13" max="15" width="3.28125" style="0" hidden="1" customWidth="1"/>
    <col min="16" max="16" width="5.7109375" style="0" hidden="1" customWidth="1"/>
    <col min="17" max="18" width="3.28125" style="0" hidden="1" customWidth="1"/>
    <col min="19" max="19" width="8.421875" style="0" bestFit="1" customWidth="1"/>
    <col min="20" max="20" width="7.140625" style="0" bestFit="1" customWidth="1"/>
    <col min="21" max="21" width="7.421875" style="0" bestFit="1" customWidth="1"/>
    <col min="22" max="22" width="8.421875" style="0" bestFit="1" customWidth="1"/>
    <col min="23" max="23" width="7.140625" style="0" bestFit="1" customWidth="1"/>
    <col min="24" max="24" width="7.421875" style="0" bestFit="1" customWidth="1"/>
    <col min="25" max="25" width="8.421875" style="0" bestFit="1" customWidth="1"/>
    <col min="26" max="26" width="7.140625" style="0" bestFit="1" customWidth="1"/>
    <col min="27" max="27" width="7.421875" style="0" bestFit="1" customWidth="1"/>
  </cols>
  <sheetData>
    <row r="3" ht="13.5" thickBot="1"/>
    <row r="4" spans="19:30" s="83" customFormat="1" ht="13.5" thickTop="1">
      <c r="S4" s="391" t="s">
        <v>89</v>
      </c>
      <c r="T4" s="391"/>
      <c r="U4" s="391"/>
      <c r="V4" s="391" t="s">
        <v>96</v>
      </c>
      <c r="W4" s="391"/>
      <c r="X4" s="391"/>
      <c r="Y4" s="391" t="s">
        <v>97</v>
      </c>
      <c r="Z4" s="391"/>
      <c r="AA4" s="391"/>
      <c r="AB4" s="391" t="s">
        <v>12</v>
      </c>
      <c r="AC4" s="391"/>
      <c r="AD4" s="391"/>
    </row>
    <row r="5" spans="19:30" ht="13.5" thickBot="1"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</row>
    <row r="6" spans="1:32" ht="14.25" customHeight="1" thickBot="1">
      <c r="A6" s="40"/>
      <c r="B6" s="372" t="s">
        <v>0</v>
      </c>
      <c r="C6" s="370" t="s">
        <v>18</v>
      </c>
      <c r="D6" s="374"/>
      <c r="E6" s="377" t="s">
        <v>13</v>
      </c>
      <c r="F6" s="370" t="s">
        <v>19</v>
      </c>
      <c r="G6" s="374"/>
      <c r="H6" s="377" t="s">
        <v>13</v>
      </c>
      <c r="I6" s="379" t="s">
        <v>14</v>
      </c>
      <c r="J6" s="366" t="s">
        <v>15</v>
      </c>
      <c r="K6" s="368" t="s">
        <v>16</v>
      </c>
      <c r="L6" s="370" t="s">
        <v>20</v>
      </c>
      <c r="M6" s="371"/>
      <c r="N6" s="371"/>
      <c r="O6" s="371"/>
      <c r="P6" s="371"/>
      <c r="Q6" s="371"/>
      <c r="R6" s="368"/>
      <c r="S6" s="100" t="s">
        <v>6</v>
      </c>
      <c r="T6" s="101" t="s">
        <v>7</v>
      </c>
      <c r="U6" s="102" t="s">
        <v>7</v>
      </c>
      <c r="V6" s="100" t="s">
        <v>6</v>
      </c>
      <c r="W6" s="101" t="s">
        <v>7</v>
      </c>
      <c r="X6" s="102" t="s">
        <v>7</v>
      </c>
      <c r="Y6" s="100" t="s">
        <v>6</v>
      </c>
      <c r="Z6" s="101" t="s">
        <v>7</v>
      </c>
      <c r="AA6" s="102" t="s">
        <v>7</v>
      </c>
      <c r="AB6" s="100" t="s">
        <v>6</v>
      </c>
      <c r="AC6" s="101" t="s">
        <v>7</v>
      </c>
      <c r="AD6" s="102" t="s">
        <v>7</v>
      </c>
      <c r="AE6" s="84" t="s">
        <v>98</v>
      </c>
      <c r="AF6" s="84" t="s">
        <v>98</v>
      </c>
    </row>
    <row r="7" spans="1:32" ht="48" customHeight="1" thickBot="1">
      <c r="A7" s="40"/>
      <c r="B7" s="373"/>
      <c r="C7" s="375"/>
      <c r="D7" s="376"/>
      <c r="E7" s="378"/>
      <c r="F7" s="375"/>
      <c r="G7" s="376"/>
      <c r="H7" s="378"/>
      <c r="I7" s="380"/>
      <c r="J7" s="367"/>
      <c r="K7" s="369"/>
      <c r="L7" s="111" t="s">
        <v>103</v>
      </c>
      <c r="M7" s="59" t="s">
        <v>17</v>
      </c>
      <c r="N7" s="59" t="s">
        <v>21</v>
      </c>
      <c r="O7" s="59" t="s">
        <v>22</v>
      </c>
      <c r="P7" s="59" t="s">
        <v>23</v>
      </c>
      <c r="Q7" s="59" t="s">
        <v>24</v>
      </c>
      <c r="R7" s="71" t="s">
        <v>32</v>
      </c>
      <c r="S7" s="105" t="s">
        <v>9</v>
      </c>
      <c r="T7" s="106" t="s">
        <v>10</v>
      </c>
      <c r="U7" s="107" t="s">
        <v>11</v>
      </c>
      <c r="V7" s="105" t="s">
        <v>9</v>
      </c>
      <c r="W7" s="106" t="s">
        <v>10</v>
      </c>
      <c r="X7" s="107" t="s">
        <v>11</v>
      </c>
      <c r="Y7" s="105" t="s">
        <v>9</v>
      </c>
      <c r="Z7" s="106" t="s">
        <v>10</v>
      </c>
      <c r="AA7" s="107" t="s">
        <v>11</v>
      </c>
      <c r="AB7" s="105" t="s">
        <v>9</v>
      </c>
      <c r="AC7" s="106" t="s">
        <v>10</v>
      </c>
      <c r="AD7" s="107" t="s">
        <v>11</v>
      </c>
      <c r="AE7" s="108" t="s">
        <v>100</v>
      </c>
      <c r="AF7" s="108" t="s">
        <v>99</v>
      </c>
    </row>
    <row r="8" spans="1:32" s="189" customFormat="1" ht="12.75">
      <c r="A8" s="144">
        <v>1</v>
      </c>
      <c r="B8" s="145">
        <v>3</v>
      </c>
      <c r="C8" s="146" t="s">
        <v>111</v>
      </c>
      <c r="D8" s="147" t="s">
        <v>112</v>
      </c>
      <c r="E8" s="148" t="s">
        <v>36</v>
      </c>
      <c r="F8" s="146" t="s">
        <v>111</v>
      </c>
      <c r="G8" s="147" t="s">
        <v>113</v>
      </c>
      <c r="H8" s="148" t="s">
        <v>50</v>
      </c>
      <c r="I8" s="149" t="s">
        <v>57</v>
      </c>
      <c r="J8" s="150" t="s">
        <v>58</v>
      </c>
      <c r="K8" s="148">
        <v>5700</v>
      </c>
      <c r="L8" s="151" t="s">
        <v>59</v>
      </c>
      <c r="M8" s="280" t="s">
        <v>42</v>
      </c>
      <c r="N8" s="281"/>
      <c r="O8" s="281"/>
      <c r="P8" s="281" t="s">
        <v>42</v>
      </c>
      <c r="Q8" s="281"/>
      <c r="R8" s="282"/>
      <c r="S8" s="236">
        <f>'Section 1'!Y11</f>
        <v>0</v>
      </c>
      <c r="T8" s="131">
        <f>'Section 1'!Z11</f>
        <v>0.08637731481481492</v>
      </c>
      <c r="U8" s="132">
        <f>'Section 1'!AA11</f>
        <v>0.016932870370370525</v>
      </c>
      <c r="V8" s="236">
        <f>'Section 2'!Y11</f>
        <v>0</v>
      </c>
      <c r="W8" s="131">
        <f>'Section 2'!Z11</f>
        <v>0.0798611111111111</v>
      </c>
      <c r="X8" s="132">
        <f>'Section 2'!AA11</f>
        <v>0.011111111111111124</v>
      </c>
      <c r="Y8" s="236">
        <f>'Section 3'!Y11</f>
        <v>0</v>
      </c>
      <c r="Z8" s="131">
        <f>'Section 3'!Z11</f>
        <v>0.030451388888888875</v>
      </c>
      <c r="AA8" s="132">
        <f>'Section 3'!AA11</f>
        <v>0.006145833333333368</v>
      </c>
      <c r="AB8" s="236">
        <f aca="true" t="shared" si="0" ref="AB8:AD15">S8+V8+Y8</f>
        <v>0</v>
      </c>
      <c r="AC8" s="131">
        <f t="shared" si="0"/>
        <v>0.1966898148148149</v>
      </c>
      <c r="AD8" s="140">
        <f t="shared" si="0"/>
        <v>0.03418981481481502</v>
      </c>
      <c r="AE8" s="183"/>
      <c r="AF8" s="182"/>
    </row>
    <row r="9" spans="1:32" s="189" customFormat="1" ht="12.75">
      <c r="A9" s="144">
        <v>2</v>
      </c>
      <c r="B9" s="55">
        <v>1</v>
      </c>
      <c r="C9" s="69" t="s">
        <v>34</v>
      </c>
      <c r="D9" s="152" t="s">
        <v>35</v>
      </c>
      <c r="E9" s="153" t="s">
        <v>36</v>
      </c>
      <c r="F9" s="152" t="s">
        <v>116</v>
      </c>
      <c r="G9" s="152" t="s">
        <v>117</v>
      </c>
      <c r="H9" s="153" t="s">
        <v>38</v>
      </c>
      <c r="I9" s="154" t="s">
        <v>39</v>
      </c>
      <c r="J9" s="155" t="s">
        <v>40</v>
      </c>
      <c r="K9" s="153">
        <v>4600</v>
      </c>
      <c r="L9" s="156" t="s">
        <v>41</v>
      </c>
      <c r="M9" s="157" t="s">
        <v>42</v>
      </c>
      <c r="N9" s="158"/>
      <c r="O9" s="158"/>
      <c r="P9" s="158"/>
      <c r="Q9" s="158"/>
      <c r="R9" s="133"/>
      <c r="S9" s="193">
        <f>'Section 1'!Y10</f>
        <v>0</v>
      </c>
      <c r="T9" s="134">
        <f>'Section 1'!Z10</f>
        <v>0.0890046296296294</v>
      </c>
      <c r="U9" s="135">
        <f>'Section 1'!AA10</f>
        <v>0.02067129629629649</v>
      </c>
      <c r="V9" s="193">
        <f>'Section 2'!Y10</f>
        <v>0</v>
      </c>
      <c r="W9" s="134">
        <f>'Section 2'!Z10</f>
        <v>0.08680555555555552</v>
      </c>
      <c r="X9" s="135">
        <f>'Section 2'!AA10</f>
        <v>0.018773148148148285</v>
      </c>
      <c r="Y9" s="193">
        <f>'Section 3'!Y10</f>
        <v>0</v>
      </c>
      <c r="Z9" s="134">
        <f>'Section 3'!Z10</f>
        <v>0.03361111111111115</v>
      </c>
      <c r="AA9" s="135">
        <f>'Section 3'!AA10</f>
        <v>0.00930555555555564</v>
      </c>
      <c r="AB9" s="193">
        <f t="shared" si="0"/>
        <v>0</v>
      </c>
      <c r="AC9" s="134">
        <f t="shared" si="0"/>
        <v>0.20942129629629608</v>
      </c>
      <c r="AD9" s="141">
        <f t="shared" si="0"/>
        <v>0.04875000000000042</v>
      </c>
      <c r="AE9" s="193">
        <f>AD9-$AD$8</f>
        <v>0.014560185185185398</v>
      </c>
      <c r="AF9" s="134">
        <f>AD9-AD8</f>
        <v>0.014560185185185398</v>
      </c>
    </row>
    <row r="10" spans="1:32" s="189" customFormat="1" ht="12.75">
      <c r="A10" s="144">
        <v>3</v>
      </c>
      <c r="B10" s="55">
        <v>20</v>
      </c>
      <c r="C10" s="170" t="s">
        <v>86</v>
      </c>
      <c r="D10" s="277" t="s">
        <v>87</v>
      </c>
      <c r="E10" s="171"/>
      <c r="F10" s="159" t="s">
        <v>104</v>
      </c>
      <c r="G10" s="152" t="s">
        <v>105</v>
      </c>
      <c r="H10" s="153" t="s">
        <v>50</v>
      </c>
      <c r="I10" s="160" t="s">
        <v>63</v>
      </c>
      <c r="J10" s="155" t="s">
        <v>64</v>
      </c>
      <c r="K10" s="153">
        <v>4200</v>
      </c>
      <c r="L10" s="156" t="s">
        <v>41</v>
      </c>
      <c r="M10" s="161" t="s">
        <v>42</v>
      </c>
      <c r="N10" s="161"/>
      <c r="O10" s="161"/>
      <c r="P10" s="161"/>
      <c r="Q10" s="161"/>
      <c r="R10" s="137"/>
      <c r="S10" s="193">
        <f>'Section 1'!Y14</f>
        <v>0</v>
      </c>
      <c r="T10" s="134">
        <f>'Section 1'!Z14</f>
        <v>0.09274305555555551</v>
      </c>
      <c r="U10" s="135">
        <f>'Section 1'!AA14</f>
        <v>0.027743055555555608</v>
      </c>
      <c r="V10" s="193">
        <f>'Section 2'!Y14</f>
        <v>0</v>
      </c>
      <c r="W10" s="134">
        <f>'Section 2'!Z14</f>
        <v>0.0895833333333334</v>
      </c>
      <c r="X10" s="135">
        <f>'Section 2'!AA14</f>
        <v>0.021782407407407448</v>
      </c>
      <c r="Y10" s="193">
        <f>'Section 3'!Y14</f>
        <v>0</v>
      </c>
      <c r="Z10" s="134">
        <f>'Section 3'!Z14</f>
        <v>0.03528935185185189</v>
      </c>
      <c r="AA10" s="135">
        <f>'Section 3'!AA14</f>
        <v>0.010983796296296384</v>
      </c>
      <c r="AB10" s="193">
        <f t="shared" si="0"/>
        <v>0</v>
      </c>
      <c r="AC10" s="134">
        <f t="shared" si="0"/>
        <v>0.2176157407407408</v>
      </c>
      <c r="AD10" s="141">
        <f t="shared" si="0"/>
        <v>0.06050925925925944</v>
      </c>
      <c r="AE10" s="193">
        <f aca="true" t="shared" si="1" ref="AE10:AE15">AD10-$AD$8</f>
        <v>0.026319444444444423</v>
      </c>
      <c r="AF10" s="134">
        <f aca="true" t="shared" si="2" ref="AF10:AF15">AD10-AD9</f>
        <v>0.011759259259259025</v>
      </c>
    </row>
    <row r="11" spans="1:32" s="189" customFormat="1" ht="12.75">
      <c r="A11" s="144">
        <v>4</v>
      </c>
      <c r="B11" s="41">
        <v>11</v>
      </c>
      <c r="C11" s="8" t="s">
        <v>106</v>
      </c>
      <c r="D11" s="122" t="s">
        <v>37</v>
      </c>
      <c r="E11" s="278" t="s">
        <v>82</v>
      </c>
      <c r="F11" s="8" t="s">
        <v>107</v>
      </c>
      <c r="G11" s="122" t="s">
        <v>108</v>
      </c>
      <c r="H11" s="123" t="s">
        <v>43</v>
      </c>
      <c r="I11" s="124" t="s">
        <v>52</v>
      </c>
      <c r="J11" s="279" t="s">
        <v>53</v>
      </c>
      <c r="K11" s="123">
        <v>4200</v>
      </c>
      <c r="L11" s="126" t="s">
        <v>51</v>
      </c>
      <c r="M11" s="127"/>
      <c r="N11" s="128" t="s">
        <v>42</v>
      </c>
      <c r="O11" s="128"/>
      <c r="P11" s="128"/>
      <c r="Q11" s="128"/>
      <c r="R11" s="129"/>
      <c r="S11" s="193">
        <f>'Section 1'!Y16</f>
        <v>0</v>
      </c>
      <c r="T11" s="134">
        <f>'Section 1'!Z16</f>
        <v>0.09679398148148155</v>
      </c>
      <c r="U11" s="135">
        <f>'Section 1'!AA16</f>
        <v>0.027673611111111277</v>
      </c>
      <c r="V11" s="193">
        <f>'Section 2'!Y16</f>
        <v>0</v>
      </c>
      <c r="W11" s="134">
        <f>'Section 2'!Z16</f>
        <v>0.09444444444444444</v>
      </c>
      <c r="X11" s="135">
        <f>'Section 2'!AA16</f>
        <v>0.02569444444444446</v>
      </c>
      <c r="Y11" s="193">
        <f>'Section 3'!Y16</f>
        <v>0</v>
      </c>
      <c r="Z11" s="134">
        <f>'Section 3'!Z16</f>
        <v>0.03604166666666686</v>
      </c>
      <c r="AA11" s="135">
        <f>'Section 3'!AA16</f>
        <v>0.011736111111111305</v>
      </c>
      <c r="AB11" s="193">
        <f t="shared" si="0"/>
        <v>0</v>
      </c>
      <c r="AC11" s="134">
        <f t="shared" si="0"/>
        <v>0.22728009259259285</v>
      </c>
      <c r="AD11" s="141">
        <f t="shared" si="0"/>
        <v>0.06510416666666705</v>
      </c>
      <c r="AE11" s="193">
        <f t="shared" si="1"/>
        <v>0.030914351851852026</v>
      </c>
      <c r="AF11" s="134">
        <f t="shared" si="2"/>
        <v>0.004594907407407603</v>
      </c>
    </row>
    <row r="12" spans="1:32" s="189" customFormat="1" ht="12.75">
      <c r="A12" s="144">
        <v>5</v>
      </c>
      <c r="B12" s="55">
        <v>5</v>
      </c>
      <c r="C12" s="69" t="s">
        <v>46</v>
      </c>
      <c r="D12" s="168" t="s">
        <v>47</v>
      </c>
      <c r="E12" s="153" t="s">
        <v>38</v>
      </c>
      <c r="F12" s="152" t="s">
        <v>48</v>
      </c>
      <c r="G12" s="152" t="s">
        <v>49</v>
      </c>
      <c r="H12" s="153" t="s">
        <v>50</v>
      </c>
      <c r="I12" s="154" t="s">
        <v>44</v>
      </c>
      <c r="J12" s="169" t="s">
        <v>45</v>
      </c>
      <c r="K12" s="153">
        <v>4200</v>
      </c>
      <c r="L12" s="156" t="s">
        <v>51</v>
      </c>
      <c r="M12" s="158"/>
      <c r="N12" s="158" t="s">
        <v>42</v>
      </c>
      <c r="O12" s="158"/>
      <c r="P12" s="158"/>
      <c r="Q12" s="158"/>
      <c r="R12" s="133"/>
      <c r="S12" s="193">
        <f>'Section 1'!Y12</f>
        <v>0</v>
      </c>
      <c r="T12" s="134">
        <f>'Section 1'!Z12</f>
        <v>0.09862268518518524</v>
      </c>
      <c r="U12" s="135">
        <f>'Section 1'!AA12</f>
        <v>0.029178240740740848</v>
      </c>
      <c r="V12" s="193">
        <f>'Section 2'!Y12</f>
        <v>0</v>
      </c>
      <c r="W12" s="134">
        <f>'Section 2'!Z12</f>
        <v>0.09513888888888905</v>
      </c>
      <c r="X12" s="135">
        <f>'Section 2'!AA12</f>
        <v>0.027175925925925885</v>
      </c>
      <c r="Y12" s="193">
        <f>'Section 3'!Y12</f>
        <v>0</v>
      </c>
      <c r="Z12" s="134">
        <f>'Section 3'!Z12</f>
        <v>0.04236111111111118</v>
      </c>
      <c r="AA12" s="135">
        <f>'Section 3'!AA12</f>
        <v>0.018055555555555627</v>
      </c>
      <c r="AB12" s="193">
        <f t="shared" si="0"/>
        <v>0</v>
      </c>
      <c r="AC12" s="134">
        <f t="shared" si="0"/>
        <v>0.23612268518518548</v>
      </c>
      <c r="AD12" s="141">
        <f t="shared" si="0"/>
        <v>0.07440972222222236</v>
      </c>
      <c r="AE12" s="193">
        <f t="shared" si="1"/>
        <v>0.04021990740740734</v>
      </c>
      <c r="AF12" s="134">
        <f t="shared" si="2"/>
        <v>0.009305555555555317</v>
      </c>
    </row>
    <row r="13" spans="1:32" s="189" customFormat="1" ht="12.75">
      <c r="A13" s="144">
        <v>6</v>
      </c>
      <c r="B13" s="55">
        <v>7</v>
      </c>
      <c r="C13" s="69" t="s">
        <v>114</v>
      </c>
      <c r="D13" s="152" t="s">
        <v>115</v>
      </c>
      <c r="E13" s="153" t="s">
        <v>50</v>
      </c>
      <c r="F13" s="69"/>
      <c r="G13" s="152"/>
      <c r="H13" s="153"/>
      <c r="I13" s="154" t="s">
        <v>60</v>
      </c>
      <c r="J13" s="169" t="s">
        <v>61</v>
      </c>
      <c r="K13" s="153">
        <v>2200</v>
      </c>
      <c r="L13" s="156" t="s">
        <v>62</v>
      </c>
      <c r="M13" s="161" t="s">
        <v>42</v>
      </c>
      <c r="N13" s="161"/>
      <c r="O13" s="161" t="s">
        <v>42</v>
      </c>
      <c r="P13" s="161"/>
      <c r="Q13" s="161"/>
      <c r="R13" s="137"/>
      <c r="S13" s="193">
        <f>'Section 1'!Y13</f>
        <v>0</v>
      </c>
      <c r="T13" s="134">
        <f>'Section 1'!Z13</f>
        <v>0.10406250000000017</v>
      </c>
      <c r="U13" s="135">
        <f>'Section 1'!AA13</f>
        <v>0.03593750000000012</v>
      </c>
      <c r="V13" s="193">
        <f>'Section 2'!Y13</f>
        <v>0</v>
      </c>
      <c r="W13" s="134">
        <f>'Section 2'!Z13</f>
        <v>0.10902777777777778</v>
      </c>
      <c r="X13" s="135">
        <f>'Section 2'!AA13</f>
        <v>0.04113425925925929</v>
      </c>
      <c r="Y13" s="193">
        <f>'Section 3'!Y13</f>
        <v>0</v>
      </c>
      <c r="Z13" s="134">
        <f>'Section 3'!Z13</f>
        <v>0.040879629629629766</v>
      </c>
      <c r="AA13" s="135">
        <f>'Section 3'!AA13</f>
        <v>0.01657407407407421</v>
      </c>
      <c r="AB13" s="193">
        <f t="shared" si="0"/>
        <v>0</v>
      </c>
      <c r="AC13" s="134">
        <f t="shared" si="0"/>
        <v>0.2539699074074077</v>
      </c>
      <c r="AD13" s="141">
        <f t="shared" si="0"/>
        <v>0.09364583333333362</v>
      </c>
      <c r="AE13" s="193">
        <f t="shared" si="1"/>
        <v>0.0594560185185186</v>
      </c>
      <c r="AF13" s="134">
        <f t="shared" si="2"/>
        <v>0.01923611111111126</v>
      </c>
    </row>
    <row r="14" spans="1:32" s="189" customFormat="1" ht="12.75">
      <c r="A14" s="144">
        <v>7</v>
      </c>
      <c r="B14" s="55">
        <v>12</v>
      </c>
      <c r="C14" s="10" t="s">
        <v>71</v>
      </c>
      <c r="D14" s="11" t="s">
        <v>72</v>
      </c>
      <c r="E14" s="12" t="s">
        <v>50</v>
      </c>
      <c r="F14" s="43" t="s">
        <v>73</v>
      </c>
      <c r="G14" s="11" t="s">
        <v>74</v>
      </c>
      <c r="H14" s="12" t="s">
        <v>38</v>
      </c>
      <c r="I14" s="46" t="s">
        <v>69</v>
      </c>
      <c r="J14" s="66" t="s">
        <v>70</v>
      </c>
      <c r="K14" s="12">
        <v>3500</v>
      </c>
      <c r="L14" s="9" t="s">
        <v>62</v>
      </c>
      <c r="M14" s="63" t="s">
        <v>42</v>
      </c>
      <c r="N14" s="42"/>
      <c r="O14" s="42" t="s">
        <v>42</v>
      </c>
      <c r="P14" s="42"/>
      <c r="Q14" s="42"/>
      <c r="R14" s="73"/>
      <c r="S14" s="193">
        <f>'Section 1'!Y17</f>
        <v>0</v>
      </c>
      <c r="T14" s="134">
        <f>'Section 1'!Z17</f>
        <v>0.10196759259259258</v>
      </c>
      <c r="U14" s="135">
        <f>'Section 1'!AA17</f>
        <v>0.03252314814814819</v>
      </c>
      <c r="V14" s="193">
        <f>'Section 2'!Y17</f>
        <v>0</v>
      </c>
      <c r="W14" s="134">
        <f>'Section 2'!Z17</f>
        <v>0.11875000000000008</v>
      </c>
      <c r="X14" s="135">
        <f>'Section 2'!AA17</f>
        <v>0.05041666666666664</v>
      </c>
      <c r="Y14" s="193">
        <f>'Section 3'!Y17</f>
        <v>0</v>
      </c>
      <c r="Z14" s="134">
        <f>'Section 3'!Z17</f>
        <v>0.04199074074074083</v>
      </c>
      <c r="AA14" s="135">
        <f>'Section 3'!AA17</f>
        <v>0.017685185185185272</v>
      </c>
      <c r="AB14" s="193">
        <f t="shared" si="0"/>
        <v>0</v>
      </c>
      <c r="AC14" s="134">
        <f t="shared" si="0"/>
        <v>0.2627083333333335</v>
      </c>
      <c r="AD14" s="141">
        <f t="shared" si="0"/>
        <v>0.1006250000000001</v>
      </c>
      <c r="AE14" s="193">
        <f t="shared" si="1"/>
        <v>0.06643518518518508</v>
      </c>
      <c r="AF14" s="134">
        <f t="shared" si="2"/>
        <v>0.006979166666666481</v>
      </c>
    </row>
    <row r="15" spans="1:32" ht="12.75">
      <c r="A15" s="40">
        <v>8</v>
      </c>
      <c r="B15" s="41">
        <v>10</v>
      </c>
      <c r="C15" s="10" t="s">
        <v>78</v>
      </c>
      <c r="D15" s="11" t="s">
        <v>79</v>
      </c>
      <c r="E15" s="12" t="s">
        <v>43</v>
      </c>
      <c r="F15" s="10" t="s">
        <v>80</v>
      </c>
      <c r="G15" s="11" t="s">
        <v>81</v>
      </c>
      <c r="H15" s="12" t="s">
        <v>43</v>
      </c>
      <c r="I15" s="13" t="s">
        <v>63</v>
      </c>
      <c r="J15" s="22" t="s">
        <v>64</v>
      </c>
      <c r="K15" s="12">
        <v>4200</v>
      </c>
      <c r="L15" s="9" t="s">
        <v>41</v>
      </c>
      <c r="M15" s="62" t="s">
        <v>42</v>
      </c>
      <c r="N15" s="42"/>
      <c r="O15" s="42"/>
      <c r="P15" s="42"/>
      <c r="Q15" s="42"/>
      <c r="R15" s="73"/>
      <c r="S15" s="193">
        <f>'Section 1'!Y18</f>
        <v>0</v>
      </c>
      <c r="T15" s="134">
        <f>'Section 1'!Z18</f>
        <v>0.16531249999999997</v>
      </c>
      <c r="U15" s="135">
        <f>'Section 1'!AA18</f>
        <v>0.09586805555555558</v>
      </c>
      <c r="V15" s="193">
        <f>'Section 2'!Y18</f>
        <v>0</v>
      </c>
      <c r="W15" s="134">
        <f>'Section 2'!Z18</f>
        <v>0.10486111111111118</v>
      </c>
      <c r="X15" s="135">
        <f>'Section 2'!AA18</f>
        <v>0.03689814814814818</v>
      </c>
      <c r="Y15" s="193">
        <f>'Section 3'!Y18</f>
        <v>0</v>
      </c>
      <c r="Z15" s="134">
        <f>'Section 3'!Z18</f>
        <v>0.04358796296296308</v>
      </c>
      <c r="AA15" s="135">
        <f>'Section 3'!AA18</f>
        <v>0.019282407407407522</v>
      </c>
      <c r="AB15" s="193">
        <f t="shared" si="0"/>
        <v>0</v>
      </c>
      <c r="AC15" s="134">
        <f t="shared" si="0"/>
        <v>0.31376157407407423</v>
      </c>
      <c r="AD15" s="141">
        <f t="shared" si="0"/>
        <v>0.1520486111111113</v>
      </c>
      <c r="AE15" s="193">
        <f t="shared" si="1"/>
        <v>0.11785879629629627</v>
      </c>
      <c r="AF15" s="134">
        <f t="shared" si="2"/>
        <v>0.051423611111111184</v>
      </c>
    </row>
    <row r="16" spans="1:32" ht="12.75" customHeight="1">
      <c r="A16" s="40">
        <v>9</v>
      </c>
      <c r="B16" s="55">
        <v>2</v>
      </c>
      <c r="C16" s="69" t="s">
        <v>54</v>
      </c>
      <c r="D16" s="152" t="s">
        <v>55</v>
      </c>
      <c r="E16" s="153" t="s">
        <v>50</v>
      </c>
      <c r="F16" s="69" t="s">
        <v>54</v>
      </c>
      <c r="G16" s="152" t="s">
        <v>56</v>
      </c>
      <c r="H16" s="153" t="s">
        <v>50</v>
      </c>
      <c r="I16" s="154" t="s">
        <v>57</v>
      </c>
      <c r="J16" s="155" t="s">
        <v>58</v>
      </c>
      <c r="K16" s="153">
        <v>2000</v>
      </c>
      <c r="L16" s="156" t="s">
        <v>59</v>
      </c>
      <c r="M16" s="157" t="s">
        <v>42</v>
      </c>
      <c r="N16" s="158"/>
      <c r="O16" s="158"/>
      <c r="P16" s="158" t="s">
        <v>42</v>
      </c>
      <c r="Q16" s="158"/>
      <c r="R16" s="133"/>
      <c r="S16" s="193" t="str">
        <f>'Section 1'!Y9</f>
        <v>Ab</v>
      </c>
      <c r="T16" s="134" t="str">
        <f>'Section 1'!Z9</f>
        <v>Ab</v>
      </c>
      <c r="U16" s="135" t="str">
        <f>'Section 1'!AA9</f>
        <v>Ab</v>
      </c>
      <c r="V16" s="193" t="str">
        <f>'Section 2'!Y9</f>
        <v>Ab</v>
      </c>
      <c r="W16" s="134" t="str">
        <f>'Section 2'!Z9</f>
        <v>Ab</v>
      </c>
      <c r="X16" s="135" t="str">
        <f>'Section 2'!AA9</f>
        <v>Ab</v>
      </c>
      <c r="Y16" s="193" t="str">
        <f>'Section 3'!Y9</f>
        <v>Ab</v>
      </c>
      <c r="Z16" s="134" t="str">
        <f>'Section 3'!Z9</f>
        <v>Ab</v>
      </c>
      <c r="AA16" s="135" t="str">
        <f>'Section 3'!AA9</f>
        <v>Ab</v>
      </c>
      <c r="AB16" s="237" t="s">
        <v>125</v>
      </c>
      <c r="AC16" s="275" t="s">
        <v>125</v>
      </c>
      <c r="AD16" s="141" t="s">
        <v>125</v>
      </c>
      <c r="AE16" s="237"/>
      <c r="AF16" s="275"/>
    </row>
    <row r="17" spans="1:32" ht="12.75" customHeight="1">
      <c r="A17" s="40">
        <v>10</v>
      </c>
      <c r="B17" s="55">
        <v>16</v>
      </c>
      <c r="C17" s="69" t="s">
        <v>65</v>
      </c>
      <c r="D17" s="152" t="s">
        <v>75</v>
      </c>
      <c r="E17" s="172" t="s">
        <v>43</v>
      </c>
      <c r="F17" s="69" t="s">
        <v>76</v>
      </c>
      <c r="G17" s="152" t="s">
        <v>77</v>
      </c>
      <c r="H17" s="153" t="s">
        <v>50</v>
      </c>
      <c r="I17" s="154" t="s">
        <v>69</v>
      </c>
      <c r="J17" s="173" t="s">
        <v>70</v>
      </c>
      <c r="K17" s="153">
        <v>3900</v>
      </c>
      <c r="L17" s="156" t="s">
        <v>41</v>
      </c>
      <c r="M17" s="157" t="s">
        <v>42</v>
      </c>
      <c r="N17" s="158"/>
      <c r="O17" s="158"/>
      <c r="P17" s="158"/>
      <c r="Q17" s="158"/>
      <c r="R17" s="133"/>
      <c r="S17" s="193">
        <f>'Section 1'!Y15</f>
        <v>0.25</v>
      </c>
      <c r="T17" s="134">
        <f>'Section 1'!Z15</f>
        <v>0</v>
      </c>
      <c r="U17" s="135">
        <f>'Section 1'!AA15</f>
        <v>0.3194444444444444</v>
      </c>
      <c r="V17" s="193">
        <f>'Section 2'!Y15</f>
        <v>0.25</v>
      </c>
      <c r="W17" s="134">
        <f>'Section 2'!Z15</f>
        <v>0.00694444444444442</v>
      </c>
      <c r="X17" s="135">
        <f>'Section 2'!AA15</f>
        <v>0.3125</v>
      </c>
      <c r="Y17" s="193" t="str">
        <f>'Section 3'!Y15</f>
        <v>Ab</v>
      </c>
      <c r="Z17" s="134" t="str">
        <f>'Section 3'!Z15</f>
        <v>Ab</v>
      </c>
      <c r="AA17" s="135" t="str">
        <f>'Section 3'!AA15</f>
        <v>Ab</v>
      </c>
      <c r="AB17" s="237" t="s">
        <v>125</v>
      </c>
      <c r="AC17" s="275" t="s">
        <v>125</v>
      </c>
      <c r="AD17" s="141" t="s">
        <v>125</v>
      </c>
      <c r="AE17" s="237"/>
      <c r="AF17" s="275"/>
    </row>
    <row r="18" spans="1:32" ht="12.75" customHeight="1">
      <c r="A18" s="40">
        <v>11</v>
      </c>
      <c r="B18" s="41">
        <v>15</v>
      </c>
      <c r="C18" s="69" t="s">
        <v>83</v>
      </c>
      <c r="D18" s="20" t="s">
        <v>84</v>
      </c>
      <c r="E18" s="12" t="s">
        <v>85</v>
      </c>
      <c r="F18" s="112" t="s">
        <v>109</v>
      </c>
      <c r="G18" s="113" t="s">
        <v>110</v>
      </c>
      <c r="H18" s="114" t="s">
        <v>38</v>
      </c>
      <c r="I18" s="76" t="s">
        <v>44</v>
      </c>
      <c r="J18" s="66" t="s">
        <v>88</v>
      </c>
      <c r="K18" s="12">
        <v>4200</v>
      </c>
      <c r="L18" s="9" t="s">
        <v>51</v>
      </c>
      <c r="M18" s="63"/>
      <c r="N18" s="14" t="s">
        <v>42</v>
      </c>
      <c r="O18" s="21"/>
      <c r="P18" s="21"/>
      <c r="Q18" s="21"/>
      <c r="R18" s="74"/>
      <c r="S18" s="193">
        <f>'Section 1'!Y19</f>
        <v>0</v>
      </c>
      <c r="T18" s="134">
        <f>'Section 1'!Z19</f>
        <v>0.14548611111111098</v>
      </c>
      <c r="U18" s="135">
        <f>'Section 1'!AA19</f>
        <v>0.07699074074074064</v>
      </c>
      <c r="V18" s="193">
        <f>'Section 2'!Y19</f>
        <v>0.125</v>
      </c>
      <c r="W18" s="134">
        <f>'Section 2'!Z19</f>
        <v>0.03711805555555553</v>
      </c>
      <c r="X18" s="135">
        <f>'Section 2'!AA19</f>
        <v>0.1829513888888889</v>
      </c>
      <c r="Y18" s="193" t="str">
        <f>'Section 3'!Y19</f>
        <v>Ab</v>
      </c>
      <c r="Z18" s="134" t="str">
        <f>'Section 3'!Z19</f>
        <v>Ab</v>
      </c>
      <c r="AA18" s="135" t="str">
        <f>'Section 3'!AA19</f>
        <v>Ab</v>
      </c>
      <c r="AB18" s="237" t="s">
        <v>125</v>
      </c>
      <c r="AC18" s="275" t="s">
        <v>125</v>
      </c>
      <c r="AD18" s="141" t="s">
        <v>125</v>
      </c>
      <c r="AE18" s="237"/>
      <c r="AF18" s="275"/>
    </row>
    <row r="19" spans="1:32" ht="12.75" customHeight="1" thickBot="1">
      <c r="A19" s="40">
        <v>12</v>
      </c>
      <c r="B19" s="47">
        <v>14</v>
      </c>
      <c r="C19" s="51" t="s">
        <v>65</v>
      </c>
      <c r="D19" s="53" t="s">
        <v>66</v>
      </c>
      <c r="E19" s="52" t="s">
        <v>43</v>
      </c>
      <c r="F19" s="51" t="s">
        <v>67</v>
      </c>
      <c r="G19" s="53" t="s">
        <v>68</v>
      </c>
      <c r="H19" s="52" t="s">
        <v>50</v>
      </c>
      <c r="I19" s="130" t="s">
        <v>69</v>
      </c>
      <c r="J19" s="117" t="s">
        <v>70</v>
      </c>
      <c r="K19" s="52">
        <v>3900</v>
      </c>
      <c r="L19" s="48" t="s">
        <v>41</v>
      </c>
      <c r="M19" s="116" t="s">
        <v>42</v>
      </c>
      <c r="N19" s="49"/>
      <c r="O19" s="49"/>
      <c r="P19" s="49"/>
      <c r="Q19" s="49"/>
      <c r="R19" s="75"/>
      <c r="S19" s="194">
        <f>'Section 1'!Y20</f>
        <v>0</v>
      </c>
      <c r="T19" s="190">
        <f>'Section 1'!Z20</f>
        <v>0.14173611111111106</v>
      </c>
      <c r="U19" s="191">
        <f>'Section 1'!AA20</f>
        <v>0.07289351851851861</v>
      </c>
      <c r="V19" s="194">
        <f>'Section 2'!Y20</f>
        <v>0.125</v>
      </c>
      <c r="W19" s="190">
        <f>'Section 2'!Z20</f>
        <v>0.10277777777777786</v>
      </c>
      <c r="X19" s="191">
        <f>'Section 2'!AA20</f>
        <v>0.2097685185185186</v>
      </c>
      <c r="Y19" s="194" t="str">
        <f>'Section 3'!Y20</f>
        <v>Ab</v>
      </c>
      <c r="Z19" s="190" t="str">
        <f>'Section 3'!Z20</f>
        <v>Ab</v>
      </c>
      <c r="AA19" s="191" t="str">
        <f>'Section 3'!AA20</f>
        <v>Ab</v>
      </c>
      <c r="AB19" s="238" t="s">
        <v>125</v>
      </c>
      <c r="AC19" s="276" t="s">
        <v>125</v>
      </c>
      <c r="AD19" s="195" t="s">
        <v>125</v>
      </c>
      <c r="AE19" s="238"/>
      <c r="AF19" s="276"/>
    </row>
  </sheetData>
  <sheetProtection/>
  <mergeCells count="13">
    <mergeCell ref="H6:H7"/>
    <mergeCell ref="B6:B7"/>
    <mergeCell ref="C6:D7"/>
    <mergeCell ref="E6:E7"/>
    <mergeCell ref="F6:G7"/>
    <mergeCell ref="S4:U5"/>
    <mergeCell ref="V4:X5"/>
    <mergeCell ref="Y4:AA5"/>
    <mergeCell ref="AB4:AD5"/>
    <mergeCell ref="I6:I7"/>
    <mergeCell ref="J6:J7"/>
    <mergeCell ref="K6:K7"/>
    <mergeCell ref="L6:R6"/>
  </mergeCells>
  <printOptions horizontalCentered="1" verticalCentered="1"/>
  <pageMargins left="0.2362204724409449" right="0.4724409448818898" top="0" bottom="0.984251968503937" header="0.5118110236220472" footer="0.5118110236220472"/>
  <pageSetup fitToHeight="1" fitToWidth="1" horizontalDpi="300" verticalDpi="300" orientation="landscape" paperSize="9" scale="81" r:id="rId1"/>
  <headerFooter alignWithMargins="0">
    <oddHeader>&amp;C&amp;"Arial,Gras"&amp;20CLASSEMENT GENERAL 
PROVISOIRE
Rondes NSELE 2009
</oddHeader>
    <oddFooter>&amp;LDirection de course&amp;RCSN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Guillaume Nyembo</cp:lastModifiedBy>
  <cp:lastPrinted>2009-02-09T10:39:01Z</cp:lastPrinted>
  <dcterms:created xsi:type="dcterms:W3CDTF">2005-10-06T14:18:49Z</dcterms:created>
  <dcterms:modified xsi:type="dcterms:W3CDTF">2009-02-12T14:09:47Z</dcterms:modified>
  <cp:category/>
  <cp:version/>
  <cp:contentType/>
  <cp:contentStatus/>
</cp:coreProperties>
</file>