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65521" windowWidth="3585" windowHeight="5805" tabRatio="601" firstSheet="1" activeTab="3"/>
  </bookViews>
  <sheets>
    <sheet name="Inscrits" sheetId="1" r:id="rId1"/>
    <sheet name="Samedi" sheetId="2" r:id="rId2"/>
    <sheet name="Classement Samedi" sheetId="3" r:id="rId3"/>
    <sheet name="Dimanche" sheetId="4" r:id="rId4"/>
    <sheet name="Général" sheetId="5" r:id="rId5"/>
  </sheets>
  <definedNames>
    <definedName name="_xlnm.Print_Area" localSheetId="1">'Samedi'!$A:$IV</definedName>
  </definedNames>
  <calcPr fullCalcOnLoad="1"/>
</workbook>
</file>

<file path=xl/sharedStrings.xml><?xml version="1.0" encoding="utf-8"?>
<sst xmlns="http://schemas.openxmlformats.org/spreadsheetml/2006/main" count="677" uniqueCount="113">
  <si>
    <t>Jean-Marc</t>
  </si>
  <si>
    <t>Vincent</t>
  </si>
  <si>
    <t>Zafar</t>
  </si>
  <si>
    <t>Sala</t>
  </si>
  <si>
    <t>Yvan</t>
  </si>
  <si>
    <t>Nissan Patrol</t>
  </si>
  <si>
    <t>Pierre</t>
  </si>
  <si>
    <t>1ère section</t>
  </si>
  <si>
    <t>2ème section</t>
  </si>
  <si>
    <t>1ère étape</t>
  </si>
  <si>
    <t>écart</t>
  </si>
  <si>
    <t>CH1</t>
  </si>
  <si>
    <t>CH2</t>
  </si>
  <si>
    <t>CH3</t>
  </si>
  <si>
    <t>CH4</t>
  </si>
  <si>
    <t>CH5</t>
  </si>
  <si>
    <t>CH6</t>
  </si>
  <si>
    <t>CH7</t>
  </si>
  <si>
    <t>CH8</t>
  </si>
  <si>
    <t>CH9</t>
  </si>
  <si>
    <t>CH10</t>
  </si>
  <si>
    <t>Liste des Inscrits autos</t>
  </si>
  <si>
    <t>N° Course</t>
  </si>
  <si>
    <t>Nom</t>
  </si>
  <si>
    <t xml:space="preserve">Groupe </t>
  </si>
  <si>
    <t>Prénom</t>
  </si>
  <si>
    <t>Marque</t>
  </si>
  <si>
    <t>Type</t>
  </si>
  <si>
    <t>Cylindrée</t>
  </si>
  <si>
    <t>VDK</t>
  </si>
  <si>
    <t>O-</t>
  </si>
  <si>
    <t>LASCHET</t>
  </si>
  <si>
    <t>Marc</t>
  </si>
  <si>
    <t>A+</t>
  </si>
  <si>
    <t>Bowler</t>
  </si>
  <si>
    <t>Essence V8</t>
  </si>
  <si>
    <t xml:space="preserve">ARGAZZI </t>
  </si>
  <si>
    <t>Edos</t>
  </si>
  <si>
    <t>ARGAZZI</t>
  </si>
  <si>
    <t>Ricky</t>
  </si>
  <si>
    <t>O+</t>
  </si>
  <si>
    <t>Essence 6L</t>
  </si>
  <si>
    <t xml:space="preserve">GILLET </t>
  </si>
  <si>
    <t>PANNEKOEK</t>
  </si>
  <si>
    <t>Christophe</t>
  </si>
  <si>
    <t>Toyota Land Cruiser 70</t>
  </si>
  <si>
    <t>HUGHE</t>
  </si>
  <si>
    <t>Patrick</t>
  </si>
  <si>
    <t>BALLARIN</t>
  </si>
  <si>
    <t>Marco</t>
  </si>
  <si>
    <t>Isuzu Pick up</t>
  </si>
  <si>
    <t>Diesel turbo 4L</t>
  </si>
  <si>
    <t>KARA</t>
  </si>
  <si>
    <t>CLAVIADOS</t>
  </si>
  <si>
    <t>George</t>
  </si>
  <si>
    <t>Toyota Land Cruiser 80</t>
  </si>
  <si>
    <t>Diesel turbo 6L</t>
  </si>
  <si>
    <t xml:space="preserve">CAGNETTI </t>
  </si>
  <si>
    <t>B+</t>
  </si>
  <si>
    <t>YSEBOOT</t>
  </si>
  <si>
    <t>Essence turbo V6</t>
  </si>
  <si>
    <t>Willy</t>
  </si>
  <si>
    <t>WATUWILA</t>
  </si>
  <si>
    <t>Simba</t>
  </si>
  <si>
    <t>Land Rover 90</t>
  </si>
  <si>
    <t>ROTENBERG</t>
  </si>
  <si>
    <t>Nikola</t>
  </si>
  <si>
    <t>DUMONT</t>
  </si>
  <si>
    <t>Toyota Land Cruiser HJ61</t>
  </si>
  <si>
    <t>GILSON</t>
  </si>
  <si>
    <t>Eric</t>
  </si>
  <si>
    <t>B-</t>
  </si>
  <si>
    <t>ROUSSET</t>
  </si>
  <si>
    <t>Toyota Land Cruiser Pick up</t>
  </si>
  <si>
    <t>Bankana</t>
  </si>
  <si>
    <t>Menkao</t>
  </si>
  <si>
    <t>Section 1</t>
  </si>
  <si>
    <t>Section 2</t>
  </si>
  <si>
    <t>Etape 2</t>
  </si>
  <si>
    <t>Range Rover</t>
  </si>
  <si>
    <t>CAGNETTI</t>
  </si>
  <si>
    <t>Maxime</t>
  </si>
  <si>
    <t xml:space="preserve">GEORGE </t>
  </si>
  <si>
    <t>Mbemba</t>
  </si>
  <si>
    <t>Mayemba</t>
  </si>
  <si>
    <t xml:space="preserve"> </t>
  </si>
  <si>
    <t xml:space="preserve">  </t>
  </si>
  <si>
    <t>Bita</t>
  </si>
  <si>
    <t>Mbu</t>
  </si>
  <si>
    <t>Limbimi</t>
  </si>
  <si>
    <t>Ch2</t>
  </si>
  <si>
    <t>Kimpoko</t>
  </si>
  <si>
    <t>Nganda</t>
  </si>
  <si>
    <t>ecart</t>
  </si>
  <si>
    <t>penalite</t>
  </si>
  <si>
    <t>Total penalite</t>
  </si>
  <si>
    <t>Etape 1</t>
  </si>
  <si>
    <t>CLASSEMENT ETAPE 1 samedi 15 novembre 2003</t>
  </si>
  <si>
    <t>CH12</t>
  </si>
  <si>
    <t>CH14</t>
  </si>
  <si>
    <t>Manguier</t>
  </si>
  <si>
    <t>CH13</t>
  </si>
  <si>
    <t>CH15</t>
  </si>
  <si>
    <t>2ème étape</t>
  </si>
  <si>
    <t>Nganda Yala</t>
  </si>
  <si>
    <t>CH16</t>
  </si>
  <si>
    <t>CH17</t>
  </si>
  <si>
    <t>CH18</t>
  </si>
  <si>
    <t>CH19</t>
  </si>
  <si>
    <t>CLASSEMENT ETAPE 2 dimanche 16 novembre 2003</t>
  </si>
  <si>
    <t>Général</t>
  </si>
  <si>
    <t>non classé</t>
  </si>
  <si>
    <t>Safari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</si>
</sst>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 quotePrefix="1">
      <alignment horizontal="center"/>
    </xf>
    <xf numFmtId="0" fontId="0" fillId="0" borderId="4" xfId="0" applyBorder="1" applyAlignment="1" quotePrefix="1">
      <alignment horizontal="center"/>
    </xf>
    <xf numFmtId="0" fontId="1" fillId="0" borderId="0" xfId="0" applyFont="1" applyAlignment="1">
      <alignment/>
    </xf>
    <xf numFmtId="21" fontId="0" fillId="0" borderId="1" xfId="0" applyNumberFormat="1" applyBorder="1" applyAlignment="1">
      <alignment horizontal="center"/>
    </xf>
    <xf numFmtId="21" fontId="0" fillId="0" borderId="4" xfId="0" applyNumberFormat="1" applyBorder="1" applyAlignment="1">
      <alignment horizontal="center"/>
    </xf>
    <xf numFmtId="21" fontId="0" fillId="0" borderId="2" xfId="0" applyNumberFormat="1" applyBorder="1" applyAlignment="1">
      <alignment horizontal="center"/>
    </xf>
    <xf numFmtId="21" fontId="0" fillId="0" borderId="0" xfId="0" applyNumberFormat="1" applyAlignment="1">
      <alignment/>
    </xf>
    <xf numFmtId="21" fontId="0" fillId="0" borderId="5" xfId="0" applyNumberFormat="1" applyBorder="1" applyAlignment="1">
      <alignment/>
    </xf>
    <xf numFmtId="21" fontId="0" fillId="0" borderId="3" xfId="0" applyNumberFormat="1" applyBorder="1" applyAlignment="1">
      <alignment/>
    </xf>
    <xf numFmtId="21" fontId="0" fillId="0" borderId="6" xfId="0" applyNumberFormat="1" applyBorder="1" applyAlignment="1">
      <alignment/>
    </xf>
    <xf numFmtId="21" fontId="0" fillId="0" borderId="5" xfId="0" applyNumberFormat="1" applyBorder="1" applyAlignment="1">
      <alignment horizontal="center"/>
    </xf>
    <xf numFmtId="21" fontId="0" fillId="0" borderId="7" xfId="0" applyNumberFormat="1" applyBorder="1" applyAlignment="1">
      <alignment/>
    </xf>
    <xf numFmtId="21" fontId="0" fillId="0" borderId="8" xfId="0" applyNumberFormat="1" applyBorder="1" applyAlignment="1">
      <alignment/>
    </xf>
    <xf numFmtId="21" fontId="0" fillId="0" borderId="9" xfId="0" applyNumberFormat="1" applyBorder="1" applyAlignment="1">
      <alignment/>
    </xf>
    <xf numFmtId="21" fontId="0" fillId="0" borderId="10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7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8" xfId="0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21" fontId="0" fillId="0" borderId="6" xfId="0" applyNumberForma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" xfId="0" applyBorder="1" applyAlignment="1">
      <alignment/>
    </xf>
    <xf numFmtId="21" fontId="0" fillId="0" borderId="36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26" xfId="0" applyFill="1" applyBorder="1" applyAlignment="1">
      <alignment/>
    </xf>
    <xf numFmtId="46" fontId="0" fillId="0" borderId="5" xfId="0" applyNumberFormat="1" applyBorder="1" applyAlignment="1">
      <alignment horizontal="center"/>
    </xf>
    <xf numFmtId="0" fontId="0" fillId="0" borderId="39" xfId="0" applyFill="1" applyBorder="1" applyAlignment="1">
      <alignment/>
    </xf>
    <xf numFmtId="21" fontId="0" fillId="0" borderId="36" xfId="0" applyNumberFormat="1" applyBorder="1" applyAlignment="1">
      <alignment/>
    </xf>
    <xf numFmtId="21" fontId="0" fillId="0" borderId="40" xfId="0" applyNumberFormat="1" applyBorder="1" applyAlignment="1">
      <alignment/>
    </xf>
    <xf numFmtId="21" fontId="0" fillId="0" borderId="3" xfId="0" applyNumberFormat="1" applyFill="1" applyBorder="1" applyAlignment="1">
      <alignment horizontal="center"/>
    </xf>
    <xf numFmtId="21" fontId="0" fillId="0" borderId="41" xfId="0" applyNumberFormat="1" applyBorder="1" applyAlignment="1">
      <alignment/>
    </xf>
    <xf numFmtId="21" fontId="0" fillId="0" borderId="3" xfId="0" applyNumberFormat="1" applyBorder="1" applyAlignment="1">
      <alignment horizontal="center"/>
    </xf>
    <xf numFmtId="21" fontId="0" fillId="0" borderId="0" xfId="0" applyNumberFormat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46" fontId="0" fillId="0" borderId="5" xfId="0" applyNumberFormat="1" applyBorder="1" applyAlignment="1">
      <alignment/>
    </xf>
    <xf numFmtId="46" fontId="0" fillId="0" borderId="3" xfId="0" applyNumberFormat="1" applyBorder="1" applyAlignment="1">
      <alignment/>
    </xf>
    <xf numFmtId="46" fontId="0" fillId="0" borderId="7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6" fontId="0" fillId="0" borderId="12" xfId="0" applyNumberFormat="1" applyBorder="1" applyAlignment="1">
      <alignment/>
    </xf>
    <xf numFmtId="46" fontId="0" fillId="0" borderId="16" xfId="0" applyNumberFormat="1" applyBorder="1" applyAlignment="1">
      <alignment/>
    </xf>
    <xf numFmtId="0" fontId="0" fillId="0" borderId="46" xfId="0" applyBorder="1" applyAlignment="1">
      <alignment/>
    </xf>
    <xf numFmtId="46" fontId="0" fillId="0" borderId="20" xfId="0" applyNumberFormat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4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47" xfId="0" applyBorder="1" applyAlignment="1">
      <alignment/>
    </xf>
    <xf numFmtId="46" fontId="0" fillId="0" borderId="12" xfId="0" applyNumberFormat="1" applyBorder="1" applyAlignment="1">
      <alignment horizontal="center"/>
    </xf>
    <xf numFmtId="46" fontId="0" fillId="0" borderId="16" xfId="0" applyNumberFormat="1" applyBorder="1" applyAlignment="1">
      <alignment horizontal="center"/>
    </xf>
    <xf numFmtId="46" fontId="0" fillId="0" borderId="24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="75" zoomScaleNormal="75" workbookViewId="0" topLeftCell="A1">
      <selection activeCell="B38" sqref="B38"/>
    </sheetView>
  </sheetViews>
  <sheetFormatPr defaultColWidth="11.421875" defaultRowHeight="12.75"/>
  <cols>
    <col min="2" max="2" width="23.57421875" style="0" bestFit="1" customWidth="1"/>
    <col min="3" max="3" width="12.140625" style="0" bestFit="1" customWidth="1"/>
    <col min="4" max="4" width="7.57421875" style="0" bestFit="1" customWidth="1"/>
    <col min="5" max="5" width="12.7109375" style="0" bestFit="1" customWidth="1"/>
    <col min="6" max="6" width="10.00390625" style="0" bestFit="1" customWidth="1"/>
    <col min="7" max="7" width="7.57421875" style="0" bestFit="1" customWidth="1"/>
    <col min="8" max="8" width="24.7109375" style="0" bestFit="1" customWidth="1"/>
    <col min="9" max="9" width="15.8515625" style="0" bestFit="1" customWidth="1"/>
    <col min="10" max="10" width="8.7109375" style="0" bestFit="1" customWidth="1"/>
  </cols>
  <sheetData>
    <row r="1" ht="12.75">
      <c r="A1" t="s">
        <v>21</v>
      </c>
    </row>
    <row r="2" ht="13.5" thickBot="1"/>
    <row r="3" spans="1:10" ht="13.5" thickBot="1">
      <c r="A3" s="25" t="s">
        <v>22</v>
      </c>
      <c r="B3" s="26" t="s">
        <v>23</v>
      </c>
      <c r="C3" s="26"/>
      <c r="D3" s="26" t="s">
        <v>24</v>
      </c>
      <c r="E3" s="26"/>
      <c r="F3" s="1" t="s">
        <v>25</v>
      </c>
      <c r="G3" s="26" t="s">
        <v>24</v>
      </c>
      <c r="H3" s="1" t="s">
        <v>26</v>
      </c>
      <c r="I3" s="2" t="s">
        <v>27</v>
      </c>
      <c r="J3" s="1" t="s">
        <v>28</v>
      </c>
    </row>
    <row r="4" spans="1:10" ht="12.75">
      <c r="A4" s="27">
        <v>1</v>
      </c>
      <c r="B4" s="28" t="s">
        <v>29</v>
      </c>
      <c r="C4" s="28" t="s">
        <v>0</v>
      </c>
      <c r="D4" s="28" t="s">
        <v>30</v>
      </c>
      <c r="E4" s="28" t="s">
        <v>31</v>
      </c>
      <c r="F4" s="29" t="s">
        <v>32</v>
      </c>
      <c r="G4" s="29" t="s">
        <v>33</v>
      </c>
      <c r="H4" s="29" t="s">
        <v>34</v>
      </c>
      <c r="I4" s="30" t="s">
        <v>35</v>
      </c>
      <c r="J4" s="31">
        <v>5300</v>
      </c>
    </row>
    <row r="5" spans="1:10" ht="12.75">
      <c r="A5" s="32">
        <v>2</v>
      </c>
      <c r="B5" s="33" t="s">
        <v>36</v>
      </c>
      <c r="C5" s="33" t="s">
        <v>37</v>
      </c>
      <c r="D5" s="33" t="s">
        <v>30</v>
      </c>
      <c r="E5" s="33" t="s">
        <v>38</v>
      </c>
      <c r="F5" s="34" t="s">
        <v>39</v>
      </c>
      <c r="G5" s="34" t="s">
        <v>40</v>
      </c>
      <c r="H5" s="34" t="s">
        <v>5</v>
      </c>
      <c r="I5" s="35" t="s">
        <v>41</v>
      </c>
      <c r="J5" s="36">
        <v>4500</v>
      </c>
    </row>
    <row r="6" spans="1:10" ht="12.75">
      <c r="A6" s="32">
        <v>3</v>
      </c>
      <c r="B6" s="33" t="s">
        <v>42</v>
      </c>
      <c r="C6" s="33" t="s">
        <v>1</v>
      </c>
      <c r="D6" s="33" t="s">
        <v>33</v>
      </c>
      <c r="E6" s="33" t="s">
        <v>43</v>
      </c>
      <c r="F6" s="34" t="s">
        <v>44</v>
      </c>
      <c r="G6" s="34" t="s">
        <v>33</v>
      </c>
      <c r="H6" s="34" t="s">
        <v>45</v>
      </c>
      <c r="I6" s="35" t="s">
        <v>41</v>
      </c>
      <c r="J6" s="36">
        <v>4500</v>
      </c>
    </row>
    <row r="7" spans="1:10" ht="12.75">
      <c r="A7" s="32">
        <v>4</v>
      </c>
      <c r="B7" s="33" t="s">
        <v>46</v>
      </c>
      <c r="C7" s="33" t="s">
        <v>47</v>
      </c>
      <c r="D7" s="34" t="s">
        <v>40</v>
      </c>
      <c r="E7" s="33" t="s">
        <v>48</v>
      </c>
      <c r="F7" s="34" t="s">
        <v>49</v>
      </c>
      <c r="G7" s="34" t="s">
        <v>58</v>
      </c>
      <c r="H7" s="34" t="s">
        <v>50</v>
      </c>
      <c r="I7" s="35" t="s">
        <v>51</v>
      </c>
      <c r="J7" s="36">
        <v>3100</v>
      </c>
    </row>
    <row r="8" spans="1:10" ht="12.75">
      <c r="A8" s="32">
        <v>5</v>
      </c>
      <c r="B8" s="33" t="s">
        <v>52</v>
      </c>
      <c r="C8" s="33" t="s">
        <v>2</v>
      </c>
      <c r="D8" s="34" t="s">
        <v>40</v>
      </c>
      <c r="E8" s="33" t="s">
        <v>53</v>
      </c>
      <c r="F8" s="34" t="s">
        <v>54</v>
      </c>
      <c r="G8" s="34" t="s">
        <v>40</v>
      </c>
      <c r="H8" s="34" t="s">
        <v>55</v>
      </c>
      <c r="I8" s="35" t="s">
        <v>56</v>
      </c>
      <c r="J8" s="36">
        <v>4200</v>
      </c>
    </row>
    <row r="9" spans="1:10" ht="12.75">
      <c r="A9" s="32">
        <v>6</v>
      </c>
      <c r="B9" s="33" t="s">
        <v>57</v>
      </c>
      <c r="C9" s="33" t="s">
        <v>6</v>
      </c>
      <c r="D9" s="33" t="s">
        <v>33</v>
      </c>
      <c r="E9" s="33" t="s">
        <v>80</v>
      </c>
      <c r="F9" s="34" t="s">
        <v>81</v>
      </c>
      <c r="G9" s="34" t="s">
        <v>33</v>
      </c>
      <c r="H9" s="34" t="s">
        <v>5</v>
      </c>
      <c r="I9" s="35" t="s">
        <v>41</v>
      </c>
      <c r="J9" s="36">
        <v>4200</v>
      </c>
    </row>
    <row r="10" spans="1:10" ht="12.75">
      <c r="A10" s="32">
        <v>9</v>
      </c>
      <c r="B10" s="33" t="s">
        <v>59</v>
      </c>
      <c r="C10" s="33" t="s">
        <v>4</v>
      </c>
      <c r="D10" s="33" t="s">
        <v>30</v>
      </c>
      <c r="E10" s="33" t="s">
        <v>82</v>
      </c>
      <c r="F10" s="34" t="s">
        <v>61</v>
      </c>
      <c r="G10" s="34" t="s">
        <v>40</v>
      </c>
      <c r="H10" s="34" t="s">
        <v>5</v>
      </c>
      <c r="I10" s="35" t="s">
        <v>60</v>
      </c>
      <c r="J10" s="36">
        <v>3000</v>
      </c>
    </row>
    <row r="11" spans="1:10" ht="12.75">
      <c r="A11" s="32">
        <v>12</v>
      </c>
      <c r="B11" s="33" t="s">
        <v>62</v>
      </c>
      <c r="C11" s="33" t="s">
        <v>3</v>
      </c>
      <c r="D11" s="33" t="s">
        <v>33</v>
      </c>
      <c r="E11" s="33" t="s">
        <v>62</v>
      </c>
      <c r="F11" s="34" t="s">
        <v>63</v>
      </c>
      <c r="G11" s="34" t="s">
        <v>58</v>
      </c>
      <c r="H11" s="34" t="s">
        <v>64</v>
      </c>
      <c r="I11" s="35" t="s">
        <v>35</v>
      </c>
      <c r="J11" s="36">
        <v>3900</v>
      </c>
    </row>
    <row r="12" spans="1:10" ht="12.75">
      <c r="A12" s="32">
        <v>8</v>
      </c>
      <c r="B12" s="33" t="s">
        <v>65</v>
      </c>
      <c r="C12" s="33" t="s">
        <v>66</v>
      </c>
      <c r="D12" s="33" t="s">
        <v>30</v>
      </c>
      <c r="E12" s="33" t="s">
        <v>67</v>
      </c>
      <c r="F12" s="34" t="s">
        <v>6</v>
      </c>
      <c r="G12" s="34" t="s">
        <v>30</v>
      </c>
      <c r="H12" s="34" t="s">
        <v>68</v>
      </c>
      <c r="I12" s="35" t="s">
        <v>56</v>
      </c>
      <c r="J12" s="36">
        <v>4200</v>
      </c>
    </row>
    <row r="13" spans="1:10" ht="12.75">
      <c r="A13" s="37">
        <v>15</v>
      </c>
      <c r="B13" s="38" t="s">
        <v>72</v>
      </c>
      <c r="C13" s="38" t="s">
        <v>70</v>
      </c>
      <c r="D13" s="38" t="s">
        <v>58</v>
      </c>
      <c r="E13" s="38" t="s">
        <v>69</v>
      </c>
      <c r="F13" s="39" t="s">
        <v>70</v>
      </c>
      <c r="G13" s="39" t="s">
        <v>71</v>
      </c>
      <c r="H13" s="39" t="s">
        <v>73</v>
      </c>
      <c r="I13" s="40" t="s">
        <v>41</v>
      </c>
      <c r="J13" s="41">
        <v>4500</v>
      </c>
    </row>
    <row r="14" spans="1:10" ht="12.75">
      <c r="A14" s="50">
        <v>16</v>
      </c>
      <c r="B14" s="51" t="s">
        <v>62</v>
      </c>
      <c r="C14" s="51" t="s">
        <v>83</v>
      </c>
      <c r="D14" s="51" t="s">
        <v>33</v>
      </c>
      <c r="E14" s="51" t="s">
        <v>62</v>
      </c>
      <c r="F14" s="52" t="s">
        <v>84</v>
      </c>
      <c r="G14" s="52" t="s">
        <v>40</v>
      </c>
      <c r="H14" s="52" t="s">
        <v>79</v>
      </c>
      <c r="I14" s="53" t="s">
        <v>35</v>
      </c>
      <c r="J14">
        <v>3900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X19"/>
  <sheetViews>
    <sheetView zoomScale="75" zoomScaleNormal="75" workbookViewId="0" topLeftCell="A2">
      <pane xSplit="4" topLeftCell="AO1" activePane="topRight" state="frozen"/>
      <selection pane="topLeft" activeCell="A1" sqref="A1"/>
      <selection pane="topRight" activeCell="AU22" sqref="AU22"/>
    </sheetView>
  </sheetViews>
  <sheetFormatPr defaultColWidth="11.421875" defaultRowHeight="12.75"/>
  <cols>
    <col min="3" max="3" width="16.140625" style="0" bestFit="1" customWidth="1"/>
    <col min="4" max="4" width="9.8515625" style="0" bestFit="1" customWidth="1"/>
    <col min="5" max="5" width="7.57421875" style="0" customWidth="1"/>
    <col min="6" max="6" width="12.7109375" style="0" customWidth="1"/>
    <col min="7" max="7" width="10.00390625" style="0" customWidth="1"/>
    <col min="8" max="8" width="7.57421875" style="0" customWidth="1"/>
    <col min="9" max="9" width="24.7109375" style="0" customWidth="1"/>
    <col min="10" max="10" width="15.8515625" style="0" customWidth="1"/>
    <col min="11" max="11" width="8.7109375" style="0" customWidth="1"/>
    <col min="12" max="12" width="13.7109375" style="0" bestFit="1" customWidth="1"/>
    <col min="13" max="13" width="9.28125" style="0" bestFit="1" customWidth="1"/>
    <col min="14" max="14" width="8.140625" style="0" bestFit="1" customWidth="1"/>
    <col min="15" max="15" width="8.140625" style="0" customWidth="1"/>
    <col min="16" max="17" width="9.28125" style="0" bestFit="1" customWidth="1"/>
    <col min="18" max="18" width="10.140625" style="0" customWidth="1"/>
    <col min="19" max="19" width="8.140625" style="0" customWidth="1"/>
    <col min="20" max="21" width="9.28125" style="0" bestFit="1" customWidth="1"/>
    <col min="22" max="22" width="8.140625" style="0" bestFit="1" customWidth="1"/>
    <col min="23" max="23" width="8.140625" style="0" customWidth="1"/>
    <col min="24" max="25" width="7.8515625" style="0" customWidth="1"/>
    <col min="26" max="26" width="8.140625" style="0" customWidth="1"/>
    <col min="27" max="29" width="7.8515625" style="0" customWidth="1"/>
    <col min="30" max="30" width="7.7109375" style="0" customWidth="1"/>
    <col min="31" max="31" width="8.140625" style="0" customWidth="1"/>
    <col min="32" max="32" width="12.00390625" style="0" bestFit="1" customWidth="1"/>
    <col min="33" max="34" width="9.28125" style="0" bestFit="1" customWidth="1"/>
    <col min="35" max="35" width="8.140625" style="0" bestFit="1" customWidth="1"/>
    <col min="36" max="36" width="8.140625" style="0" customWidth="1"/>
    <col min="37" max="37" width="10.00390625" style="0" bestFit="1" customWidth="1"/>
    <col min="38" max="38" width="9.28125" style="0" bestFit="1" customWidth="1"/>
    <col min="39" max="39" width="8.140625" style="0" bestFit="1" customWidth="1"/>
    <col min="40" max="40" width="8.140625" style="0" customWidth="1"/>
    <col min="41" max="41" width="9.28125" style="0" bestFit="1" customWidth="1"/>
    <col min="42" max="42" width="10.00390625" style="0" bestFit="1" customWidth="1"/>
    <col min="43" max="43" width="8.140625" style="0" bestFit="1" customWidth="1"/>
    <col min="44" max="44" width="8.140625" style="0" customWidth="1"/>
    <col min="45" max="45" width="10.00390625" style="0" bestFit="1" customWidth="1"/>
    <col min="46" max="46" width="9.28125" style="0" bestFit="1" customWidth="1"/>
    <col min="47" max="47" width="8.140625" style="0" bestFit="1" customWidth="1"/>
    <col min="48" max="48" width="8.28125" style="0" customWidth="1"/>
    <col min="49" max="49" width="10.8515625" style="0" bestFit="1" customWidth="1"/>
  </cols>
  <sheetData>
    <row r="4" ht="13.5" thickBot="1"/>
    <row r="5" spans="2:50" s="10" customFormat="1" ht="13.5" thickBot="1">
      <c r="B5"/>
      <c r="C5"/>
      <c r="D5"/>
      <c r="E5"/>
      <c r="F5"/>
      <c r="G5"/>
      <c r="H5"/>
      <c r="I5"/>
      <c r="J5"/>
      <c r="K5"/>
      <c r="L5" s="106" t="s">
        <v>9</v>
      </c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8"/>
      <c r="AX5" s="55"/>
    </row>
    <row r="6" spans="2:50" s="10" customFormat="1" ht="13.5" thickBot="1">
      <c r="B6" t="s">
        <v>97</v>
      </c>
      <c r="C6"/>
      <c r="D6"/>
      <c r="E6"/>
      <c r="F6"/>
      <c r="G6"/>
      <c r="H6"/>
      <c r="I6"/>
      <c r="J6"/>
      <c r="K6"/>
      <c r="L6" s="106" t="s">
        <v>7</v>
      </c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6" t="s">
        <v>8</v>
      </c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8"/>
      <c r="AX6" s="56"/>
    </row>
    <row r="7" spans="2:50" s="3" customFormat="1" ht="13.5" thickBot="1">
      <c r="B7"/>
      <c r="C7"/>
      <c r="D7"/>
      <c r="E7"/>
      <c r="F7"/>
      <c r="G7"/>
      <c r="H7"/>
      <c r="I7"/>
      <c r="J7"/>
      <c r="K7"/>
      <c r="L7" s="76" t="s">
        <v>75</v>
      </c>
      <c r="M7" s="77" t="s">
        <v>87</v>
      </c>
      <c r="N7" s="7" t="s">
        <v>10</v>
      </c>
      <c r="O7" s="7" t="s">
        <v>94</v>
      </c>
      <c r="P7" s="75" t="s">
        <v>87</v>
      </c>
      <c r="Q7" s="74" t="s">
        <v>88</v>
      </c>
      <c r="R7" s="5" t="s">
        <v>10</v>
      </c>
      <c r="S7" s="7" t="s">
        <v>94</v>
      </c>
      <c r="T7" s="76" t="s">
        <v>88</v>
      </c>
      <c r="U7" s="77" t="s">
        <v>89</v>
      </c>
      <c r="V7" s="7" t="s">
        <v>10</v>
      </c>
      <c r="W7" s="7" t="s">
        <v>94</v>
      </c>
      <c r="X7" s="78" t="s">
        <v>89</v>
      </c>
      <c r="Y7" s="79" t="s">
        <v>88</v>
      </c>
      <c r="Z7" s="7" t="s">
        <v>10</v>
      </c>
      <c r="AA7" s="7" t="s">
        <v>94</v>
      </c>
      <c r="AB7" s="74" t="s">
        <v>88</v>
      </c>
      <c r="AC7" s="74" t="s">
        <v>88</v>
      </c>
      <c r="AD7" s="7" t="s">
        <v>93</v>
      </c>
      <c r="AE7" s="7" t="s">
        <v>94</v>
      </c>
      <c r="AF7" s="7" t="s">
        <v>95</v>
      </c>
      <c r="AG7" s="80" t="s">
        <v>88</v>
      </c>
      <c r="AH7" s="81" t="s">
        <v>75</v>
      </c>
      <c r="AI7" s="7" t="s">
        <v>10</v>
      </c>
      <c r="AJ7" s="7" t="s">
        <v>94</v>
      </c>
      <c r="AK7" s="82" t="s">
        <v>75</v>
      </c>
      <c r="AL7" s="82" t="s">
        <v>75</v>
      </c>
      <c r="AM7" s="7" t="s">
        <v>10</v>
      </c>
      <c r="AN7" s="7" t="s">
        <v>94</v>
      </c>
      <c r="AO7" s="83" t="s">
        <v>75</v>
      </c>
      <c r="AP7" s="76" t="s">
        <v>91</v>
      </c>
      <c r="AQ7" s="7" t="s">
        <v>10</v>
      </c>
      <c r="AR7" s="7" t="s">
        <v>94</v>
      </c>
      <c r="AS7" s="74" t="s">
        <v>91</v>
      </c>
      <c r="AT7" s="74" t="s">
        <v>92</v>
      </c>
      <c r="AU7" s="7" t="s">
        <v>10</v>
      </c>
      <c r="AV7" s="7" t="s">
        <v>94</v>
      </c>
      <c r="AW7" s="7" t="s">
        <v>95</v>
      </c>
      <c r="AX7" s="5" t="s">
        <v>95</v>
      </c>
    </row>
    <row r="8" spans="2:50" s="3" customFormat="1" ht="13.5" thickBot="1">
      <c r="B8" s="25" t="s">
        <v>22</v>
      </c>
      <c r="C8" s="26" t="s">
        <v>23</v>
      </c>
      <c r="D8" s="26"/>
      <c r="E8" s="26" t="s">
        <v>24</v>
      </c>
      <c r="F8" s="26"/>
      <c r="G8" s="1" t="s">
        <v>25</v>
      </c>
      <c r="H8" s="26" t="s">
        <v>24</v>
      </c>
      <c r="I8" s="1" t="s">
        <v>26</v>
      </c>
      <c r="J8" s="2" t="s">
        <v>27</v>
      </c>
      <c r="K8" s="1" t="s">
        <v>28</v>
      </c>
      <c r="L8" s="5" t="s">
        <v>11</v>
      </c>
      <c r="M8" s="5" t="s">
        <v>12</v>
      </c>
      <c r="N8" s="11" t="s">
        <v>85</v>
      </c>
      <c r="O8" s="11">
        <v>0.024305555555555556</v>
      </c>
      <c r="P8" s="9" t="s">
        <v>90</v>
      </c>
      <c r="Q8" s="6" t="s">
        <v>13</v>
      </c>
      <c r="R8" s="11" t="s">
        <v>85</v>
      </c>
      <c r="S8" s="11">
        <v>0.017361111111111112</v>
      </c>
      <c r="T8" s="6" t="s">
        <v>13</v>
      </c>
      <c r="U8" s="6" t="s">
        <v>14</v>
      </c>
      <c r="V8" s="5"/>
      <c r="W8" s="11">
        <v>0.05555555555555555</v>
      </c>
      <c r="X8" s="9" t="s">
        <v>14</v>
      </c>
      <c r="Y8" s="8" t="s">
        <v>15</v>
      </c>
      <c r="Z8" s="5"/>
      <c r="AA8" s="11">
        <v>0.041666666666666664</v>
      </c>
      <c r="AB8" s="13" t="s">
        <v>15</v>
      </c>
      <c r="AC8" s="13" t="s">
        <v>16</v>
      </c>
      <c r="AD8" s="13"/>
      <c r="AE8" s="13">
        <v>0.0625</v>
      </c>
      <c r="AF8" s="11" t="s">
        <v>76</v>
      </c>
      <c r="AG8" s="9" t="s">
        <v>16</v>
      </c>
      <c r="AH8" s="9" t="s">
        <v>17</v>
      </c>
      <c r="AI8" s="11" t="s">
        <v>85</v>
      </c>
      <c r="AJ8" s="12">
        <v>0.05902777777777778</v>
      </c>
      <c r="AK8" s="9" t="s">
        <v>17</v>
      </c>
      <c r="AL8" s="9" t="s">
        <v>18</v>
      </c>
      <c r="AM8" s="11" t="s">
        <v>85</v>
      </c>
      <c r="AN8" s="12">
        <v>0.013888888888888888</v>
      </c>
      <c r="AO8" s="9" t="s">
        <v>18</v>
      </c>
      <c r="AP8" s="9" t="s">
        <v>19</v>
      </c>
      <c r="AQ8" s="5"/>
      <c r="AR8" s="11">
        <v>0.015972222222222224</v>
      </c>
      <c r="AS8" s="9" t="s">
        <v>19</v>
      </c>
      <c r="AT8" s="9" t="s">
        <v>20</v>
      </c>
      <c r="AU8" s="11" t="s">
        <v>85</v>
      </c>
      <c r="AV8" s="11">
        <v>0.013888888888888888</v>
      </c>
      <c r="AW8" s="11" t="s">
        <v>77</v>
      </c>
      <c r="AX8" s="5" t="s">
        <v>96</v>
      </c>
    </row>
    <row r="9" spans="1:50" ht="12.75">
      <c r="A9" t="s">
        <v>85</v>
      </c>
      <c r="B9" s="27">
        <v>2</v>
      </c>
      <c r="C9" s="28" t="s">
        <v>36</v>
      </c>
      <c r="D9" s="28" t="s">
        <v>37</v>
      </c>
      <c r="E9" s="28" t="s">
        <v>30</v>
      </c>
      <c r="F9" s="28" t="s">
        <v>38</v>
      </c>
      <c r="G9" s="29" t="s">
        <v>39</v>
      </c>
      <c r="H9" s="29" t="s">
        <v>40</v>
      </c>
      <c r="I9" s="29" t="s">
        <v>5</v>
      </c>
      <c r="J9" s="30" t="s">
        <v>41</v>
      </c>
      <c r="K9" s="31">
        <v>4500</v>
      </c>
      <c r="L9" s="15">
        <v>0.3972222222222222</v>
      </c>
      <c r="M9" s="14">
        <v>0.44336805555555553</v>
      </c>
      <c r="N9" s="15">
        <f aca="true" t="shared" si="0" ref="N9:N19">+M9-L9</f>
        <v>0.04614583333333333</v>
      </c>
      <c r="O9" s="15">
        <f aca="true" t="shared" si="1" ref="O9:O16">+N9-$O$8</f>
        <v>0.021840277777777774</v>
      </c>
      <c r="P9" s="14">
        <v>0.44375</v>
      </c>
      <c r="Q9" s="15">
        <v>0.4611111111111111</v>
      </c>
      <c r="R9" s="15">
        <f aca="true" t="shared" si="2" ref="R9:R19">+Q9-P9</f>
        <v>0.017361111111111105</v>
      </c>
      <c r="S9" s="15">
        <f>+R9-$S$8</f>
        <v>0</v>
      </c>
      <c r="T9" s="15">
        <v>0.4618055555555556</v>
      </c>
      <c r="U9" s="14">
        <v>0.5350810185185185</v>
      </c>
      <c r="V9" s="15">
        <f aca="true" t="shared" si="3" ref="V9:V19">+U9-T9</f>
        <v>0.07327546296296295</v>
      </c>
      <c r="W9" s="15">
        <f aca="true" t="shared" si="4" ref="W9:W14">+V9-$W$8</f>
        <v>0.017719907407407393</v>
      </c>
      <c r="X9" s="14">
        <v>0.5347222222222222</v>
      </c>
      <c r="Y9" s="16">
        <v>0.576388888888889</v>
      </c>
      <c r="Z9" s="15">
        <f aca="true" t="shared" si="5" ref="Z9:Z19">+Y9-X9</f>
        <v>0.04166666666666674</v>
      </c>
      <c r="AA9" s="15">
        <f>+Z9-$AA$8</f>
        <v>7.632783294297951E-17</v>
      </c>
      <c r="AB9" s="17">
        <v>0.576388888888889</v>
      </c>
      <c r="AC9" s="17">
        <v>0.5972222222222222</v>
      </c>
      <c r="AD9" s="15">
        <f aca="true" t="shared" si="6" ref="AD9:AD19">+AC9-AB9</f>
        <v>0.02083333333333326</v>
      </c>
      <c r="AE9" s="15">
        <v>0</v>
      </c>
      <c r="AF9" s="18">
        <f aca="true" t="shared" si="7" ref="AF9:AF16">+O9+S9+W9+AA9+AE9</f>
        <v>0.03956018518518525</v>
      </c>
      <c r="AG9" s="16">
        <v>0.5993055555555555</v>
      </c>
      <c r="AH9" s="17">
        <v>0.6722569444444444</v>
      </c>
      <c r="AI9" s="15">
        <f aca="true" t="shared" si="8" ref="AI9:AI19">+AH9-AG9</f>
        <v>0.07295138888888886</v>
      </c>
      <c r="AJ9" s="15">
        <f aca="true" t="shared" si="9" ref="AJ9:AJ16">+AI9-$AJ$8</f>
        <v>0.013923611111111074</v>
      </c>
      <c r="AK9" s="22">
        <v>0.6722222222222222</v>
      </c>
      <c r="AL9" s="14">
        <v>0.686111111111111</v>
      </c>
      <c r="AM9" s="15">
        <f aca="true" t="shared" si="10" ref="AM9:AM19">+AL9-AK9</f>
        <v>0.01388888888888884</v>
      </c>
      <c r="AN9" s="15">
        <v>0</v>
      </c>
      <c r="AO9" s="14">
        <v>0.6868055555555556</v>
      </c>
      <c r="AP9" s="15">
        <v>0.7146180555555556</v>
      </c>
      <c r="AQ9" s="15">
        <f aca="true" t="shared" si="11" ref="AQ9:AQ19">+AP9-AO9</f>
        <v>0.027812500000000018</v>
      </c>
      <c r="AR9" s="15">
        <f aca="true" t="shared" si="12" ref="AR9:AR17">+AQ9-$AR$8</f>
        <v>0.011840277777777793</v>
      </c>
      <c r="AS9" s="14"/>
      <c r="AT9" s="15"/>
      <c r="AU9" s="15">
        <f aca="true" t="shared" si="13" ref="AU9:AU19">+AT9-AS9</f>
        <v>0</v>
      </c>
      <c r="AV9" s="15"/>
      <c r="AW9" s="18">
        <f aca="true" t="shared" si="14" ref="AW9:AW16">+AJ9+AN9+AR9+AV9</f>
        <v>0.025763888888888867</v>
      </c>
      <c r="AX9" s="84">
        <f aca="true" t="shared" si="15" ref="AX9:AX19">+AF9+AW9</f>
        <v>0.06532407407407412</v>
      </c>
    </row>
    <row r="10" spans="1:50" ht="12.75">
      <c r="A10" t="s">
        <v>85</v>
      </c>
      <c r="B10" s="32">
        <v>1</v>
      </c>
      <c r="C10" s="33" t="s">
        <v>29</v>
      </c>
      <c r="D10" s="33" t="s">
        <v>0</v>
      </c>
      <c r="E10" s="33" t="s">
        <v>30</v>
      </c>
      <c r="F10" s="33" t="s">
        <v>31</v>
      </c>
      <c r="G10" s="34" t="s">
        <v>32</v>
      </c>
      <c r="H10" s="34" t="s">
        <v>33</v>
      </c>
      <c r="I10" s="34" t="s">
        <v>34</v>
      </c>
      <c r="J10" s="35" t="s">
        <v>35</v>
      </c>
      <c r="K10" s="36">
        <v>5300</v>
      </c>
      <c r="L10" s="15">
        <v>0.3958333333333333</v>
      </c>
      <c r="M10" s="14">
        <v>0.4505439814814815</v>
      </c>
      <c r="N10" s="15">
        <f>+M10-L10</f>
        <v>0.05471064814814819</v>
      </c>
      <c r="O10" s="15">
        <f t="shared" si="1"/>
        <v>0.030405092592592633</v>
      </c>
      <c r="P10" s="14">
        <v>0.45069444444444445</v>
      </c>
      <c r="Q10" s="15">
        <v>0.4680555555555555</v>
      </c>
      <c r="R10" s="15">
        <f t="shared" si="2"/>
        <v>0.01736111111111105</v>
      </c>
      <c r="S10" s="15">
        <v>0</v>
      </c>
      <c r="T10" s="15">
        <v>0.46875</v>
      </c>
      <c r="U10" s="14">
        <v>0.5461111111111111</v>
      </c>
      <c r="V10" s="15">
        <f>+U10-T10</f>
        <v>0.0773611111111111</v>
      </c>
      <c r="W10" s="15">
        <f>+V10-$W$8</f>
        <v>0.02180555555555555</v>
      </c>
      <c r="X10" s="14">
        <v>0.5458333333333333</v>
      </c>
      <c r="Y10" s="15">
        <v>0.5875</v>
      </c>
      <c r="Z10" s="15">
        <f>+Y10-X10</f>
        <v>0.04166666666666674</v>
      </c>
      <c r="AA10" s="15">
        <f>+Z10-$AA$8</f>
        <v>7.632783294297951E-17</v>
      </c>
      <c r="AB10" s="17">
        <v>0.5875</v>
      </c>
      <c r="AC10" s="17">
        <v>0.5979166666666667</v>
      </c>
      <c r="AD10" s="15">
        <f>+AC10-AB10</f>
        <v>0.01041666666666663</v>
      </c>
      <c r="AE10" s="15">
        <v>0</v>
      </c>
      <c r="AF10" s="18">
        <f t="shared" si="7"/>
        <v>0.05221064814814826</v>
      </c>
      <c r="AG10" s="15">
        <v>0.6006944444444444</v>
      </c>
      <c r="AH10" s="17">
        <v>0.6738310185185186</v>
      </c>
      <c r="AI10" s="15">
        <f t="shared" si="8"/>
        <v>0.07313657407407415</v>
      </c>
      <c r="AJ10" s="15">
        <f>+AI10-$AJ$8</f>
        <v>0.014108796296296362</v>
      </c>
      <c r="AK10" s="22">
        <v>0.6736111111111112</v>
      </c>
      <c r="AL10" s="14">
        <v>0.6868055555555556</v>
      </c>
      <c r="AM10" s="15">
        <f>+AL10-AK10</f>
        <v>0.013194444444444398</v>
      </c>
      <c r="AN10" s="15">
        <v>0</v>
      </c>
      <c r="AO10" s="14">
        <v>0.6875</v>
      </c>
      <c r="AP10" s="15">
        <v>0.7148032407407406</v>
      </c>
      <c r="AQ10" s="15">
        <f>+AP10-AO10</f>
        <v>0.027303240740740642</v>
      </c>
      <c r="AR10" s="15">
        <f>+AQ10-$AR$8</f>
        <v>0.011331018518518417</v>
      </c>
      <c r="AS10" s="14"/>
      <c r="AT10" s="15"/>
      <c r="AU10" s="15">
        <v>0</v>
      </c>
      <c r="AV10" s="15"/>
      <c r="AW10" s="18">
        <f t="shared" si="14"/>
        <v>0.02543981481481478</v>
      </c>
      <c r="AX10" s="84">
        <f t="shared" si="15"/>
        <v>0.07765046296296305</v>
      </c>
    </row>
    <row r="11" spans="1:50" ht="12.75">
      <c r="A11" t="s">
        <v>85</v>
      </c>
      <c r="B11" s="32">
        <v>3</v>
      </c>
      <c r="C11" s="33" t="s">
        <v>42</v>
      </c>
      <c r="D11" s="33" t="s">
        <v>1</v>
      </c>
      <c r="E11" s="33" t="s">
        <v>33</v>
      </c>
      <c r="F11" s="33" t="s">
        <v>43</v>
      </c>
      <c r="G11" s="34" t="s">
        <v>44</v>
      </c>
      <c r="H11" s="34" t="s">
        <v>33</v>
      </c>
      <c r="I11" s="34" t="s">
        <v>45</v>
      </c>
      <c r="J11" s="35" t="s">
        <v>41</v>
      </c>
      <c r="K11" s="36">
        <v>4500</v>
      </c>
      <c r="L11" s="15">
        <v>0.3986111111111111</v>
      </c>
      <c r="M11" s="14">
        <v>0.4684027777777778</v>
      </c>
      <c r="N11" s="15">
        <f t="shared" si="0"/>
        <v>0.0697916666666667</v>
      </c>
      <c r="O11" s="15">
        <f t="shared" si="1"/>
        <v>0.045486111111111144</v>
      </c>
      <c r="P11" s="14">
        <v>0.46875</v>
      </c>
      <c r="Q11" s="15">
        <v>0.48541666666666666</v>
      </c>
      <c r="R11" s="15">
        <f t="shared" si="2"/>
        <v>0.016666666666666663</v>
      </c>
      <c r="S11" s="15">
        <v>0</v>
      </c>
      <c r="T11" s="15">
        <v>0.4861111111111111</v>
      </c>
      <c r="U11" s="14">
        <v>0.5754050925925925</v>
      </c>
      <c r="V11" s="15">
        <f t="shared" si="3"/>
        <v>0.08929398148148143</v>
      </c>
      <c r="W11" s="15">
        <f t="shared" si="4"/>
        <v>0.03373842592592588</v>
      </c>
      <c r="X11" s="14">
        <v>0.575</v>
      </c>
      <c r="Y11" s="15">
        <v>0.6159722222222223</v>
      </c>
      <c r="Z11" s="15">
        <f t="shared" si="5"/>
        <v>0.0409722222222223</v>
      </c>
      <c r="AA11" s="15">
        <v>0</v>
      </c>
      <c r="AB11" s="17"/>
      <c r="AC11" s="17"/>
      <c r="AD11" s="15">
        <f>+AC11-AB11</f>
        <v>0</v>
      </c>
      <c r="AE11" s="15">
        <v>0</v>
      </c>
      <c r="AF11" s="18">
        <f t="shared" si="7"/>
        <v>0.07922453703703702</v>
      </c>
      <c r="AG11" s="15">
        <v>0.6159722222222223</v>
      </c>
      <c r="AH11" s="17">
        <v>0.7059606481481482</v>
      </c>
      <c r="AI11" s="15">
        <f t="shared" si="8"/>
        <v>0.08998842592592593</v>
      </c>
      <c r="AJ11" s="15">
        <f t="shared" si="9"/>
        <v>0.030960648148148147</v>
      </c>
      <c r="AK11" s="22">
        <v>0.7055555555555556</v>
      </c>
      <c r="AL11" s="14">
        <v>0.71875</v>
      </c>
      <c r="AM11" s="15">
        <f t="shared" si="10"/>
        <v>0.013194444444444398</v>
      </c>
      <c r="AN11" s="15">
        <v>0</v>
      </c>
      <c r="AO11" s="14">
        <v>0.720138888888889</v>
      </c>
      <c r="AP11" s="15">
        <v>0.7579166666666667</v>
      </c>
      <c r="AQ11" s="15">
        <f t="shared" si="11"/>
        <v>0.03777777777777769</v>
      </c>
      <c r="AR11" s="15">
        <f t="shared" si="12"/>
        <v>0.021805555555555464</v>
      </c>
      <c r="AS11" s="14"/>
      <c r="AT11" s="15"/>
      <c r="AU11" s="15">
        <f t="shared" si="13"/>
        <v>0</v>
      </c>
      <c r="AV11" s="15"/>
      <c r="AW11" s="18">
        <f t="shared" si="14"/>
        <v>0.05276620370370361</v>
      </c>
      <c r="AX11" s="84">
        <f t="shared" si="15"/>
        <v>0.13199074074074063</v>
      </c>
    </row>
    <row r="12" spans="1:50" ht="12.75">
      <c r="A12" t="s">
        <v>85</v>
      </c>
      <c r="B12" s="32">
        <v>12</v>
      </c>
      <c r="C12" s="33" t="s">
        <v>62</v>
      </c>
      <c r="D12" s="33" t="s">
        <v>3</v>
      </c>
      <c r="E12" s="34" t="s">
        <v>33</v>
      </c>
      <c r="F12" s="33" t="s">
        <v>62</v>
      </c>
      <c r="G12" s="34" t="s">
        <v>63</v>
      </c>
      <c r="H12" s="34" t="s">
        <v>58</v>
      </c>
      <c r="I12" s="34" t="s">
        <v>64</v>
      </c>
      <c r="J12" s="35" t="s">
        <v>35</v>
      </c>
      <c r="K12" s="36">
        <v>3900</v>
      </c>
      <c r="L12" s="15">
        <v>0.4069444444444445</v>
      </c>
      <c r="M12" s="14">
        <v>0.47369212962962964</v>
      </c>
      <c r="N12" s="15">
        <f t="shared" si="0"/>
        <v>0.06674768518518515</v>
      </c>
      <c r="O12" s="15">
        <f t="shared" si="1"/>
        <v>0.042442129629629594</v>
      </c>
      <c r="P12" s="14">
        <v>0.47430555555555554</v>
      </c>
      <c r="Q12" s="15">
        <v>0.4916666666666667</v>
      </c>
      <c r="R12" s="15">
        <f t="shared" si="2"/>
        <v>0.01736111111111116</v>
      </c>
      <c r="S12" s="15">
        <f>+R12-$S$8</f>
        <v>4.85722573273506E-17</v>
      </c>
      <c r="T12" s="15">
        <v>0.4923611111111111</v>
      </c>
      <c r="U12" s="14">
        <v>0.5822453703703704</v>
      </c>
      <c r="V12" s="15">
        <f t="shared" si="3"/>
        <v>0.0898842592592593</v>
      </c>
      <c r="W12" s="15">
        <f t="shared" si="4"/>
        <v>0.03432870370370375</v>
      </c>
      <c r="X12" s="14">
        <v>0.5819444444444445</v>
      </c>
      <c r="Y12" s="15">
        <v>0.6208333333333333</v>
      </c>
      <c r="Z12" s="15">
        <f t="shared" si="5"/>
        <v>0.03888888888888886</v>
      </c>
      <c r="AA12" s="15">
        <v>0</v>
      </c>
      <c r="AB12" s="17"/>
      <c r="AC12" s="17"/>
      <c r="AD12" s="15">
        <f>+AC12-AB12</f>
        <v>0</v>
      </c>
      <c r="AE12" s="15">
        <v>0</v>
      </c>
      <c r="AF12" s="18">
        <f t="shared" si="7"/>
        <v>0.0767708333333334</v>
      </c>
      <c r="AG12" s="15">
        <v>0.6208333333333333</v>
      </c>
      <c r="AH12" s="17">
        <v>0.7225694444444444</v>
      </c>
      <c r="AI12" s="15">
        <f t="shared" si="8"/>
        <v>0.10173611111111103</v>
      </c>
      <c r="AJ12" s="15">
        <f>+AI12-$AJ$8</f>
        <v>0.042708333333333244</v>
      </c>
      <c r="AK12" s="22">
        <v>0.7222222222222222</v>
      </c>
      <c r="AL12" s="14">
        <v>0.7340277777777778</v>
      </c>
      <c r="AM12" s="15">
        <f>+AL12-AK12</f>
        <v>0.011805555555555625</v>
      </c>
      <c r="AN12" s="15">
        <v>0.002777777777777778</v>
      </c>
      <c r="AO12" s="14">
        <v>0.7347222222222222</v>
      </c>
      <c r="AP12" s="15">
        <v>0.7877893518518518</v>
      </c>
      <c r="AQ12" s="15">
        <f>+AP12-AO12</f>
        <v>0.05306712962962967</v>
      </c>
      <c r="AR12" s="15">
        <f>+AQ12-$AR$8</f>
        <v>0.03709490740740745</v>
      </c>
      <c r="AS12" s="14"/>
      <c r="AT12" s="15"/>
      <c r="AU12" s="15">
        <f>+AT12-AS12</f>
        <v>0</v>
      </c>
      <c r="AV12" s="15"/>
      <c r="AW12" s="18">
        <f t="shared" si="14"/>
        <v>0.08258101851851847</v>
      </c>
      <c r="AX12" s="84">
        <f t="shared" si="15"/>
        <v>0.15935185185185186</v>
      </c>
    </row>
    <row r="13" spans="1:50" ht="12.75">
      <c r="A13" t="s">
        <v>86</v>
      </c>
      <c r="B13" s="32">
        <v>9</v>
      </c>
      <c r="C13" s="33" t="s">
        <v>59</v>
      </c>
      <c r="D13" s="33" t="s">
        <v>4</v>
      </c>
      <c r="E13" s="34" t="s">
        <v>30</v>
      </c>
      <c r="F13" s="33" t="s">
        <v>82</v>
      </c>
      <c r="G13" s="34" t="s">
        <v>61</v>
      </c>
      <c r="H13" s="34" t="s">
        <v>40</v>
      </c>
      <c r="I13" s="34" t="s">
        <v>5</v>
      </c>
      <c r="J13" s="35" t="s">
        <v>60</v>
      </c>
      <c r="K13" s="36">
        <v>3000</v>
      </c>
      <c r="L13" s="15">
        <v>0.4055555555555555</v>
      </c>
      <c r="M13" s="14">
        <v>0.47541666666666665</v>
      </c>
      <c r="N13" s="15">
        <f t="shared" si="0"/>
        <v>0.06986111111111115</v>
      </c>
      <c r="O13" s="15">
        <f t="shared" si="1"/>
        <v>0.0455555555555556</v>
      </c>
      <c r="P13" s="14">
        <v>0.4756944444444444</v>
      </c>
      <c r="Q13" s="15">
        <v>0.5041666666666667</v>
      </c>
      <c r="R13" s="15">
        <f t="shared" si="2"/>
        <v>0.028472222222222232</v>
      </c>
      <c r="S13" s="15">
        <f>+R13-$S$8</f>
        <v>0.01111111111111112</v>
      </c>
      <c r="T13" s="15">
        <v>0.5055555555555555</v>
      </c>
      <c r="U13" s="14">
        <v>0.5981018518518518</v>
      </c>
      <c r="V13" s="15">
        <f t="shared" si="3"/>
        <v>0.0925462962962963</v>
      </c>
      <c r="W13" s="15">
        <f t="shared" si="4"/>
        <v>0.03699074074074074</v>
      </c>
      <c r="X13" s="14">
        <v>0.5979166666666667</v>
      </c>
      <c r="Y13" s="15">
        <v>0.6402777777777778</v>
      </c>
      <c r="Z13" s="15">
        <f t="shared" si="5"/>
        <v>0.04236111111111118</v>
      </c>
      <c r="AA13" s="15">
        <v>0</v>
      </c>
      <c r="AB13" s="17"/>
      <c r="AC13" s="17"/>
      <c r="AD13" s="15">
        <f>+AC13-AB13</f>
        <v>0</v>
      </c>
      <c r="AE13" s="15">
        <v>0</v>
      </c>
      <c r="AF13" s="18">
        <f t="shared" si="7"/>
        <v>0.09365740740740747</v>
      </c>
      <c r="AG13" s="15">
        <v>0.6402777777777778</v>
      </c>
      <c r="AH13" s="17">
        <v>0.7451157407407408</v>
      </c>
      <c r="AI13" s="15">
        <f t="shared" si="8"/>
        <v>0.104837962962963</v>
      </c>
      <c r="AJ13" s="15">
        <f t="shared" si="9"/>
        <v>0.04581018518518521</v>
      </c>
      <c r="AK13" s="22">
        <v>0.7444444444444445</v>
      </c>
      <c r="AL13" s="14">
        <v>0.7638888888888888</v>
      </c>
      <c r="AM13" s="15">
        <f>+AL13-AK13</f>
        <v>0.019444444444444375</v>
      </c>
      <c r="AN13" s="15">
        <v>0.005555555555555556</v>
      </c>
      <c r="AO13" s="14">
        <v>0.7652777777777778</v>
      </c>
      <c r="AP13" s="15">
        <v>0.8306944444444445</v>
      </c>
      <c r="AQ13" s="15">
        <f t="shared" si="11"/>
        <v>0.06541666666666668</v>
      </c>
      <c r="AR13" s="15">
        <f t="shared" si="12"/>
        <v>0.04944444444444446</v>
      </c>
      <c r="AS13" s="14"/>
      <c r="AT13" s="15"/>
      <c r="AU13" s="15">
        <f>+AT13-AS13</f>
        <v>0</v>
      </c>
      <c r="AV13" s="15"/>
      <c r="AW13" s="18">
        <f t="shared" si="14"/>
        <v>0.10081018518518522</v>
      </c>
      <c r="AX13" s="84">
        <f t="shared" si="15"/>
        <v>0.1944675925925927</v>
      </c>
    </row>
    <row r="14" spans="1:50" ht="13.5" thickBot="1">
      <c r="A14" t="s">
        <v>85</v>
      </c>
      <c r="B14" s="37">
        <v>8</v>
      </c>
      <c r="C14" s="38" t="s">
        <v>65</v>
      </c>
      <c r="D14" s="38" t="s">
        <v>66</v>
      </c>
      <c r="E14" s="38" t="s">
        <v>30</v>
      </c>
      <c r="F14" s="38" t="s">
        <v>67</v>
      </c>
      <c r="G14" s="39" t="s">
        <v>6</v>
      </c>
      <c r="H14" s="39" t="s">
        <v>30</v>
      </c>
      <c r="I14" s="39" t="s">
        <v>68</v>
      </c>
      <c r="J14" s="40" t="s">
        <v>56</v>
      </c>
      <c r="K14" s="41">
        <v>4200</v>
      </c>
      <c r="L14" s="15">
        <v>0.4041666666666666</v>
      </c>
      <c r="M14" s="14">
        <v>0.4546527777777778</v>
      </c>
      <c r="N14" s="15">
        <f t="shared" si="0"/>
        <v>0.050486111111111176</v>
      </c>
      <c r="O14" s="15">
        <f t="shared" si="1"/>
        <v>0.02618055555555562</v>
      </c>
      <c r="P14" s="14">
        <v>0.4548611111111111</v>
      </c>
      <c r="Q14" s="15">
        <v>0.49583333333333335</v>
      </c>
      <c r="R14" s="15">
        <f t="shared" si="2"/>
        <v>0.04097222222222224</v>
      </c>
      <c r="S14" s="15">
        <f>+R14-$S$8</f>
        <v>0.02361111111111113</v>
      </c>
      <c r="T14" s="15">
        <v>0.49652777777777773</v>
      </c>
      <c r="U14" s="14">
        <v>0.5957407407407408</v>
      </c>
      <c r="V14" s="15">
        <f t="shared" si="3"/>
        <v>0.09921296296296306</v>
      </c>
      <c r="W14" s="15">
        <f t="shared" si="4"/>
        <v>0.043657407407407506</v>
      </c>
      <c r="X14" s="14">
        <v>0.5951388888888889</v>
      </c>
      <c r="Y14" s="15">
        <v>0.6291666666666667</v>
      </c>
      <c r="Z14" s="15">
        <f t="shared" si="5"/>
        <v>0.03402777777777777</v>
      </c>
      <c r="AA14" s="15">
        <v>0</v>
      </c>
      <c r="AB14" s="17"/>
      <c r="AC14" s="17"/>
      <c r="AD14" s="15">
        <f>+AC14-AB14</f>
        <v>0</v>
      </c>
      <c r="AE14" s="15">
        <v>0</v>
      </c>
      <c r="AF14" s="18">
        <f t="shared" si="7"/>
        <v>0.09344907407407425</v>
      </c>
      <c r="AG14" s="15">
        <v>0.6291666666666667</v>
      </c>
      <c r="AH14" s="17">
        <v>0.7572569444444445</v>
      </c>
      <c r="AI14" s="15">
        <f t="shared" si="8"/>
        <v>0.12809027777777782</v>
      </c>
      <c r="AJ14" s="15">
        <f t="shared" si="9"/>
        <v>0.06906250000000003</v>
      </c>
      <c r="AK14" s="22">
        <v>0.7569444444444445</v>
      </c>
      <c r="AL14" s="14">
        <v>0.7701388888888889</v>
      </c>
      <c r="AM14" s="15">
        <f t="shared" si="10"/>
        <v>0.013194444444444398</v>
      </c>
      <c r="AN14" s="15">
        <v>0</v>
      </c>
      <c r="AO14" s="14">
        <v>0.7708333333333334</v>
      </c>
      <c r="AP14" s="15">
        <v>0.8306365740740741</v>
      </c>
      <c r="AQ14" s="15">
        <f t="shared" si="11"/>
        <v>0.059803240740740726</v>
      </c>
      <c r="AR14" s="15">
        <f t="shared" si="12"/>
        <v>0.043831018518518505</v>
      </c>
      <c r="AS14" s="14"/>
      <c r="AT14" s="15"/>
      <c r="AU14" s="15">
        <f t="shared" si="13"/>
        <v>0</v>
      </c>
      <c r="AV14" s="15"/>
      <c r="AW14" s="18">
        <f t="shared" si="14"/>
        <v>0.11289351851851853</v>
      </c>
      <c r="AX14" s="84">
        <f t="shared" si="15"/>
        <v>0.2063425925925928</v>
      </c>
    </row>
    <row r="15" spans="1:50" ht="12.75">
      <c r="A15" t="s">
        <v>85</v>
      </c>
      <c r="B15" s="27">
        <v>4</v>
      </c>
      <c r="C15" s="28" t="s">
        <v>46</v>
      </c>
      <c r="D15" s="28" t="s">
        <v>47</v>
      </c>
      <c r="E15" s="28" t="s">
        <v>40</v>
      </c>
      <c r="F15" s="28" t="s">
        <v>48</v>
      </c>
      <c r="G15" s="29" t="s">
        <v>49</v>
      </c>
      <c r="H15" s="29" t="s">
        <v>58</v>
      </c>
      <c r="I15" s="29" t="s">
        <v>50</v>
      </c>
      <c r="J15" s="30" t="s">
        <v>51</v>
      </c>
      <c r="K15" s="31">
        <v>3100</v>
      </c>
      <c r="L15" s="16">
        <v>0.4</v>
      </c>
      <c r="M15" s="68">
        <v>0.4544328703703704</v>
      </c>
      <c r="N15" s="16">
        <f t="shared" si="0"/>
        <v>0.05443287037037037</v>
      </c>
      <c r="O15" s="16">
        <f t="shared" si="1"/>
        <v>0.03012731481481481</v>
      </c>
      <c r="P15" s="68">
        <v>0.4548611111111111</v>
      </c>
      <c r="Q15" s="16">
        <v>0.47152777777777777</v>
      </c>
      <c r="R15" s="16">
        <f t="shared" si="2"/>
        <v>0.016666666666666663</v>
      </c>
      <c r="S15" s="16">
        <v>0</v>
      </c>
      <c r="T15" s="16">
        <v>0.47222222222222227</v>
      </c>
      <c r="U15" s="68"/>
      <c r="V15" s="16">
        <f t="shared" si="3"/>
        <v>-0.47222222222222227</v>
      </c>
      <c r="W15" s="16">
        <v>0.16666666666666666</v>
      </c>
      <c r="X15" s="68"/>
      <c r="Y15" s="16"/>
      <c r="Z15" s="16">
        <f t="shared" si="5"/>
        <v>0</v>
      </c>
      <c r="AA15" s="16">
        <v>0</v>
      </c>
      <c r="AB15" s="69"/>
      <c r="AC15" s="69"/>
      <c r="AD15" s="16">
        <f t="shared" si="6"/>
        <v>0</v>
      </c>
      <c r="AE15" s="16">
        <v>0</v>
      </c>
      <c r="AF15" s="72">
        <f t="shared" si="7"/>
        <v>0.19679398148148147</v>
      </c>
      <c r="AG15" s="16">
        <v>0.6555555555555556</v>
      </c>
      <c r="AH15" s="69">
        <v>0.7450231481481482</v>
      </c>
      <c r="AI15" s="16">
        <f t="shared" si="8"/>
        <v>0.08946759259259263</v>
      </c>
      <c r="AJ15" s="16">
        <f t="shared" si="9"/>
        <v>0.030439814814814843</v>
      </c>
      <c r="AK15" s="71">
        <v>0.7444444444444445</v>
      </c>
      <c r="AL15" s="68">
        <v>0.7583333333333333</v>
      </c>
      <c r="AM15" s="16">
        <f t="shared" si="10"/>
        <v>0.01388888888888884</v>
      </c>
      <c r="AN15" s="16">
        <v>0</v>
      </c>
      <c r="AO15" s="68"/>
      <c r="AP15" s="16"/>
      <c r="AQ15" s="16">
        <f t="shared" si="11"/>
        <v>0</v>
      </c>
      <c r="AR15" s="16">
        <v>0.16666666666666666</v>
      </c>
      <c r="AS15" s="68"/>
      <c r="AT15" s="16"/>
      <c r="AU15" s="16">
        <f t="shared" si="13"/>
        <v>0</v>
      </c>
      <c r="AV15" s="16"/>
      <c r="AW15" s="72">
        <f t="shared" si="14"/>
        <v>0.1971064814814815</v>
      </c>
      <c r="AX15" s="85">
        <f t="shared" si="15"/>
        <v>0.393900462962963</v>
      </c>
    </row>
    <row r="16" spans="1:50" ht="13.5" thickBot="1">
      <c r="A16" t="s">
        <v>86</v>
      </c>
      <c r="B16" s="42">
        <v>6</v>
      </c>
      <c r="C16" s="43" t="s">
        <v>57</v>
      </c>
      <c r="D16" s="43" t="s">
        <v>6</v>
      </c>
      <c r="E16" s="43" t="s">
        <v>33</v>
      </c>
      <c r="F16" s="43" t="s">
        <v>80</v>
      </c>
      <c r="G16" s="44" t="s">
        <v>81</v>
      </c>
      <c r="H16" s="44" t="s">
        <v>33</v>
      </c>
      <c r="I16" s="44" t="s">
        <v>5</v>
      </c>
      <c r="J16" s="87" t="s">
        <v>41</v>
      </c>
      <c r="K16" s="45">
        <v>4200</v>
      </c>
      <c r="L16" s="19">
        <v>0.40277777777777773</v>
      </c>
      <c r="M16" s="20">
        <v>0.548587962962963</v>
      </c>
      <c r="N16" s="19">
        <f t="shared" si="0"/>
        <v>0.14581018518518524</v>
      </c>
      <c r="O16" s="19">
        <f t="shared" si="1"/>
        <v>0.12150462962962968</v>
      </c>
      <c r="P16" s="20">
        <v>0.5513888888888888</v>
      </c>
      <c r="Q16" s="19">
        <f>+P16+S8</f>
        <v>0.56875</v>
      </c>
      <c r="R16" s="19">
        <f t="shared" si="2"/>
        <v>0.01736111111111116</v>
      </c>
      <c r="S16" s="19">
        <v>0</v>
      </c>
      <c r="T16" s="19"/>
      <c r="U16" s="20"/>
      <c r="V16" s="19">
        <f t="shared" si="3"/>
        <v>0</v>
      </c>
      <c r="W16" s="19">
        <v>0.16666666666666666</v>
      </c>
      <c r="X16" s="20"/>
      <c r="Y16" s="19"/>
      <c r="Z16" s="19">
        <f t="shared" si="5"/>
        <v>0</v>
      </c>
      <c r="AA16" s="19">
        <v>0</v>
      </c>
      <c r="AB16" s="21"/>
      <c r="AC16" s="21"/>
      <c r="AD16" s="19">
        <f t="shared" si="6"/>
        <v>0</v>
      </c>
      <c r="AE16" s="19">
        <v>0</v>
      </c>
      <c r="AF16" s="24">
        <f t="shared" si="7"/>
        <v>0.28817129629629634</v>
      </c>
      <c r="AG16" s="19">
        <v>0.6430555555555556</v>
      </c>
      <c r="AH16" s="21">
        <v>0.7678819444444445</v>
      </c>
      <c r="AI16" s="19">
        <f t="shared" si="8"/>
        <v>0.12482638888888886</v>
      </c>
      <c r="AJ16" s="19">
        <f t="shared" si="9"/>
        <v>0.06579861111111107</v>
      </c>
      <c r="AK16" s="23"/>
      <c r="AL16" s="20"/>
      <c r="AM16" s="19">
        <f t="shared" si="10"/>
        <v>0</v>
      </c>
      <c r="AN16" s="19">
        <v>0</v>
      </c>
      <c r="AO16" s="20"/>
      <c r="AP16" s="19"/>
      <c r="AQ16" s="19">
        <f t="shared" si="11"/>
        <v>0</v>
      </c>
      <c r="AR16" s="19">
        <v>0.16666666666666666</v>
      </c>
      <c r="AS16" s="20"/>
      <c r="AT16" s="19"/>
      <c r="AU16" s="19">
        <f t="shared" si="13"/>
        <v>0</v>
      </c>
      <c r="AV16" s="19"/>
      <c r="AW16" s="24">
        <f t="shared" si="14"/>
        <v>0.23246527777777773</v>
      </c>
      <c r="AX16" s="86">
        <f t="shared" si="15"/>
        <v>0.520636574074074</v>
      </c>
    </row>
    <row r="17" spans="1:50" ht="12.75">
      <c r="A17" t="s">
        <v>85</v>
      </c>
      <c r="B17" s="27">
        <v>5</v>
      </c>
      <c r="C17" s="28" t="s">
        <v>52</v>
      </c>
      <c r="D17" s="28" t="s">
        <v>2</v>
      </c>
      <c r="E17" s="28" t="s">
        <v>40</v>
      </c>
      <c r="F17" s="28" t="s">
        <v>53</v>
      </c>
      <c r="G17" s="29" t="s">
        <v>54</v>
      </c>
      <c r="H17" s="29" t="s">
        <v>40</v>
      </c>
      <c r="I17" s="29" t="s">
        <v>55</v>
      </c>
      <c r="J17" s="30" t="s">
        <v>56</v>
      </c>
      <c r="K17" s="31">
        <v>4200</v>
      </c>
      <c r="L17" s="16"/>
      <c r="M17" s="68"/>
      <c r="N17" s="16">
        <f t="shared" si="0"/>
        <v>0</v>
      </c>
      <c r="O17" s="16">
        <v>0</v>
      </c>
      <c r="P17" s="68"/>
      <c r="Q17" s="16"/>
      <c r="R17" s="16">
        <f t="shared" si="2"/>
        <v>0</v>
      </c>
      <c r="S17" s="16">
        <v>0</v>
      </c>
      <c r="T17" s="16"/>
      <c r="U17" s="68"/>
      <c r="V17" s="16">
        <f t="shared" si="3"/>
        <v>0</v>
      </c>
      <c r="W17" s="16">
        <v>0</v>
      </c>
      <c r="X17" s="68"/>
      <c r="Y17" s="16"/>
      <c r="Z17" s="16">
        <f t="shared" si="5"/>
        <v>0</v>
      </c>
      <c r="AA17" s="16">
        <v>0</v>
      </c>
      <c r="AB17" s="69"/>
      <c r="AC17" s="16"/>
      <c r="AD17" s="16">
        <f t="shared" si="6"/>
        <v>0</v>
      </c>
      <c r="AE17" s="16">
        <v>0</v>
      </c>
      <c r="AF17" s="70" t="s">
        <v>85</v>
      </c>
      <c r="AG17" s="16"/>
      <c r="AH17" s="69"/>
      <c r="AI17" s="16">
        <f t="shared" si="8"/>
        <v>0</v>
      </c>
      <c r="AJ17" s="16"/>
      <c r="AK17" s="71"/>
      <c r="AL17" s="68"/>
      <c r="AM17" s="16">
        <f t="shared" si="10"/>
        <v>0</v>
      </c>
      <c r="AN17" s="16">
        <v>0</v>
      </c>
      <c r="AO17" s="68"/>
      <c r="AP17" s="16"/>
      <c r="AQ17" s="16">
        <f t="shared" si="11"/>
        <v>0</v>
      </c>
      <c r="AR17" s="16">
        <f t="shared" si="12"/>
        <v>-0.015972222222222224</v>
      </c>
      <c r="AS17" s="68"/>
      <c r="AT17" s="16"/>
      <c r="AU17" s="16">
        <f t="shared" si="13"/>
        <v>0</v>
      </c>
      <c r="AV17" s="16"/>
      <c r="AW17" s="72" t="s">
        <v>85</v>
      </c>
      <c r="AX17" s="85" t="s">
        <v>85</v>
      </c>
    </row>
    <row r="18" spans="1:50" ht="12.75">
      <c r="A18" t="s">
        <v>85</v>
      </c>
      <c r="B18" s="63">
        <v>15</v>
      </c>
      <c r="C18" s="34" t="s">
        <v>72</v>
      </c>
      <c r="D18" s="34" t="s">
        <v>70</v>
      </c>
      <c r="E18" s="34" t="s">
        <v>58</v>
      </c>
      <c r="F18" s="34" t="s">
        <v>69</v>
      </c>
      <c r="G18" s="34" t="s">
        <v>70</v>
      </c>
      <c r="H18" s="34" t="s">
        <v>71</v>
      </c>
      <c r="I18" s="34" t="s">
        <v>73</v>
      </c>
      <c r="J18" s="35" t="s">
        <v>41</v>
      </c>
      <c r="K18" s="36">
        <v>4500</v>
      </c>
      <c r="L18" s="15"/>
      <c r="M18" s="73"/>
      <c r="N18" s="15">
        <f t="shared" si="0"/>
        <v>0</v>
      </c>
      <c r="O18" s="15">
        <v>0</v>
      </c>
      <c r="P18" s="73"/>
      <c r="Q18" s="15"/>
      <c r="R18" s="15">
        <f t="shared" si="2"/>
        <v>0</v>
      </c>
      <c r="S18" s="15">
        <v>0</v>
      </c>
      <c r="T18" s="15"/>
      <c r="U18" s="73"/>
      <c r="V18" s="15">
        <f t="shared" si="3"/>
        <v>0</v>
      </c>
      <c r="W18" s="15">
        <v>0</v>
      </c>
      <c r="X18" s="73"/>
      <c r="Y18" s="15"/>
      <c r="Z18" s="15">
        <f t="shared" si="5"/>
        <v>0</v>
      </c>
      <c r="AA18" s="15">
        <v>0.25</v>
      </c>
      <c r="AB18" s="17"/>
      <c r="AC18" s="15"/>
      <c r="AD18" s="15">
        <f t="shared" si="6"/>
        <v>0</v>
      </c>
      <c r="AE18" s="15">
        <v>0</v>
      </c>
      <c r="AF18" s="18">
        <v>0.3333333333333333</v>
      </c>
      <c r="AG18" s="15"/>
      <c r="AH18" s="17"/>
      <c r="AI18" s="15">
        <f t="shared" si="8"/>
        <v>0</v>
      </c>
      <c r="AJ18" s="15">
        <v>0</v>
      </c>
      <c r="AK18" s="22"/>
      <c r="AL18" s="73"/>
      <c r="AM18" s="15">
        <f t="shared" si="10"/>
        <v>0</v>
      </c>
      <c r="AN18" s="15">
        <v>0</v>
      </c>
      <c r="AO18" s="73"/>
      <c r="AP18" s="15"/>
      <c r="AQ18" s="15">
        <f t="shared" si="11"/>
        <v>0</v>
      </c>
      <c r="AR18" s="15">
        <v>0</v>
      </c>
      <c r="AS18" s="73"/>
      <c r="AT18" s="15"/>
      <c r="AU18" s="15">
        <f t="shared" si="13"/>
        <v>0</v>
      </c>
      <c r="AV18" s="15"/>
      <c r="AW18" s="18">
        <v>0.25</v>
      </c>
      <c r="AX18" s="84">
        <f t="shared" si="15"/>
        <v>0.5833333333333333</v>
      </c>
    </row>
    <row r="19" spans="1:50" ht="13.5" thickBot="1">
      <c r="A19" t="s">
        <v>85</v>
      </c>
      <c r="B19" s="64">
        <v>16</v>
      </c>
      <c r="C19" s="65" t="s">
        <v>62</v>
      </c>
      <c r="D19" s="65" t="s">
        <v>83</v>
      </c>
      <c r="E19" s="65" t="s">
        <v>33</v>
      </c>
      <c r="F19" s="65" t="s">
        <v>62</v>
      </c>
      <c r="G19" s="65" t="s">
        <v>84</v>
      </c>
      <c r="H19" s="65" t="s">
        <v>40</v>
      </c>
      <c r="I19" s="65" t="s">
        <v>79</v>
      </c>
      <c r="J19" s="67" t="s">
        <v>35</v>
      </c>
      <c r="K19" s="45">
        <v>3900</v>
      </c>
      <c r="L19" s="19"/>
      <c r="M19" s="20"/>
      <c r="N19" s="19">
        <f t="shared" si="0"/>
        <v>0</v>
      </c>
      <c r="O19" s="19">
        <v>0</v>
      </c>
      <c r="P19" s="20"/>
      <c r="Q19" s="19"/>
      <c r="R19" s="19">
        <f t="shared" si="2"/>
        <v>0</v>
      </c>
      <c r="S19" s="19">
        <v>0</v>
      </c>
      <c r="T19" s="19"/>
      <c r="U19" s="20"/>
      <c r="V19" s="19">
        <f t="shared" si="3"/>
        <v>0</v>
      </c>
      <c r="W19" s="19">
        <v>0</v>
      </c>
      <c r="X19" s="20"/>
      <c r="Y19" s="19"/>
      <c r="Z19" s="19">
        <f t="shared" si="5"/>
        <v>0</v>
      </c>
      <c r="AA19" s="19">
        <v>0.25</v>
      </c>
      <c r="AB19" s="21"/>
      <c r="AC19" s="19"/>
      <c r="AD19" s="19">
        <f t="shared" si="6"/>
        <v>0</v>
      </c>
      <c r="AE19" s="19">
        <v>0</v>
      </c>
      <c r="AF19" s="24">
        <v>0.3333333333333333</v>
      </c>
      <c r="AG19" s="19"/>
      <c r="AH19" s="21"/>
      <c r="AI19" s="19">
        <f t="shared" si="8"/>
        <v>0</v>
      </c>
      <c r="AJ19" s="19">
        <v>0</v>
      </c>
      <c r="AK19" s="23"/>
      <c r="AL19" s="20"/>
      <c r="AM19" s="19">
        <f t="shared" si="10"/>
        <v>0</v>
      </c>
      <c r="AN19" s="19">
        <v>0</v>
      </c>
      <c r="AO19" s="20"/>
      <c r="AP19" s="19"/>
      <c r="AQ19" s="19">
        <f t="shared" si="11"/>
        <v>0</v>
      </c>
      <c r="AR19" s="19">
        <v>0</v>
      </c>
      <c r="AS19" s="20"/>
      <c r="AT19" s="19"/>
      <c r="AU19" s="19">
        <f t="shared" si="13"/>
        <v>0</v>
      </c>
      <c r="AV19" s="19"/>
      <c r="AW19" s="24">
        <v>0.25</v>
      </c>
      <c r="AX19" s="86">
        <f t="shared" si="15"/>
        <v>0.5833333333333333</v>
      </c>
    </row>
  </sheetData>
  <mergeCells count="3">
    <mergeCell ref="L5:AW5"/>
    <mergeCell ref="L6:AF6"/>
    <mergeCell ref="AG6:AW6"/>
  </mergeCells>
  <printOptions/>
  <pageMargins left="0.5" right="0.13" top="1" bottom="1" header="0.4921259845" footer="0.4921259845"/>
  <pageSetup fitToWidth="2" fitToHeight="1" horizontalDpi="300" verticalDpi="3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20"/>
  <sheetViews>
    <sheetView zoomScale="75" zoomScaleNormal="75" workbookViewId="0" topLeftCell="E1">
      <selection activeCell="N9" sqref="N9:N19"/>
    </sheetView>
  </sheetViews>
  <sheetFormatPr defaultColWidth="11.421875" defaultRowHeight="12.75"/>
  <cols>
    <col min="3" max="3" width="12.7109375" style="0" bestFit="1" customWidth="1"/>
    <col min="10" max="10" width="15.8515625" style="0" bestFit="1" customWidth="1"/>
    <col min="12" max="14" width="14.28125" style="0" customWidth="1"/>
  </cols>
  <sheetData>
    <row r="5" ht="12.75">
      <c r="A5" s="10"/>
    </row>
    <row r="6" spans="1:2" ht="13.5" thickBot="1">
      <c r="A6" s="10"/>
      <c r="B6" t="s">
        <v>97</v>
      </c>
    </row>
    <row r="7" spans="1:14" ht="13.5" thickBot="1">
      <c r="A7" s="3"/>
      <c r="L7" s="61" t="s">
        <v>95</v>
      </c>
      <c r="M7" s="61" t="s">
        <v>95</v>
      </c>
      <c r="N7" s="61" t="s">
        <v>95</v>
      </c>
    </row>
    <row r="8" spans="1:14" ht="13.5" thickBot="1">
      <c r="A8" s="3"/>
      <c r="B8" s="25" t="s">
        <v>22</v>
      </c>
      <c r="C8" s="26" t="s">
        <v>23</v>
      </c>
      <c r="D8" s="26"/>
      <c r="E8" s="26" t="s">
        <v>24</v>
      </c>
      <c r="F8" s="26"/>
      <c r="G8" s="1" t="s">
        <v>25</v>
      </c>
      <c r="H8" s="26" t="s">
        <v>24</v>
      </c>
      <c r="I8" s="1" t="s">
        <v>26</v>
      </c>
      <c r="J8" s="2" t="s">
        <v>27</v>
      </c>
      <c r="K8" s="2" t="s">
        <v>28</v>
      </c>
      <c r="L8" s="1" t="s">
        <v>76</v>
      </c>
      <c r="M8" s="1" t="s">
        <v>77</v>
      </c>
      <c r="N8" s="1" t="s">
        <v>96</v>
      </c>
    </row>
    <row r="9" spans="1:14" ht="12.75">
      <c r="A9" t="s">
        <v>85</v>
      </c>
      <c r="B9" s="27">
        <v>2</v>
      </c>
      <c r="C9" s="28" t="s">
        <v>36</v>
      </c>
      <c r="D9" s="28" t="s">
        <v>37</v>
      </c>
      <c r="E9" s="28" t="s">
        <v>30</v>
      </c>
      <c r="F9" s="28" t="s">
        <v>38</v>
      </c>
      <c r="G9" s="29" t="s">
        <v>39</v>
      </c>
      <c r="H9" s="29" t="s">
        <v>40</v>
      </c>
      <c r="I9" s="29" t="s">
        <v>5</v>
      </c>
      <c r="J9" s="30" t="s">
        <v>41</v>
      </c>
      <c r="K9" s="47">
        <v>4500</v>
      </c>
      <c r="L9" s="66">
        <f>+Samedi!AF9</f>
        <v>0.03956018518518525</v>
      </c>
      <c r="M9" s="66">
        <f>+Samedi!AW9</f>
        <v>0.025763888888888867</v>
      </c>
      <c r="N9" s="85">
        <f aca="true" t="shared" si="0" ref="N9:N19">+L9+M9</f>
        <v>0.06532407407407412</v>
      </c>
    </row>
    <row r="10" spans="1:14" ht="12.75">
      <c r="A10" t="s">
        <v>85</v>
      </c>
      <c r="B10" s="32">
        <v>1</v>
      </c>
      <c r="C10" s="33" t="s">
        <v>29</v>
      </c>
      <c r="D10" s="33" t="s">
        <v>0</v>
      </c>
      <c r="E10" s="33" t="s">
        <v>30</v>
      </c>
      <c r="F10" s="33" t="s">
        <v>31</v>
      </c>
      <c r="G10" s="34" t="s">
        <v>32</v>
      </c>
      <c r="H10" s="34" t="s">
        <v>33</v>
      </c>
      <c r="I10" s="34" t="s">
        <v>34</v>
      </c>
      <c r="J10" s="35" t="s">
        <v>35</v>
      </c>
      <c r="K10" s="48">
        <v>5300</v>
      </c>
      <c r="L10" s="66">
        <f>+Samedi!AF10</f>
        <v>0.05221064814814826</v>
      </c>
      <c r="M10" s="66">
        <f>+Samedi!AW10</f>
        <v>0.02543981481481478</v>
      </c>
      <c r="N10" s="84">
        <f t="shared" si="0"/>
        <v>0.07765046296296305</v>
      </c>
    </row>
    <row r="11" spans="1:14" ht="12.75">
      <c r="A11" t="s">
        <v>85</v>
      </c>
      <c r="B11" s="32">
        <v>3</v>
      </c>
      <c r="C11" s="33" t="s">
        <v>42</v>
      </c>
      <c r="D11" s="33" t="s">
        <v>1</v>
      </c>
      <c r="E11" s="33" t="s">
        <v>33</v>
      </c>
      <c r="F11" s="33" t="s">
        <v>43</v>
      </c>
      <c r="G11" s="34" t="s">
        <v>44</v>
      </c>
      <c r="H11" s="34" t="s">
        <v>33</v>
      </c>
      <c r="I11" s="34" t="s">
        <v>45</v>
      </c>
      <c r="J11" s="35" t="s">
        <v>41</v>
      </c>
      <c r="K11" s="48">
        <v>4500</v>
      </c>
      <c r="L11" s="66">
        <f>+Samedi!AF11</f>
        <v>0.07922453703703702</v>
      </c>
      <c r="M11" s="66">
        <f>+Samedi!AW11</f>
        <v>0.05276620370370361</v>
      </c>
      <c r="N11" s="84">
        <f t="shared" si="0"/>
        <v>0.13199074074074063</v>
      </c>
    </row>
    <row r="12" spans="1:14" ht="12.75">
      <c r="A12" t="s">
        <v>86</v>
      </c>
      <c r="B12" s="32">
        <v>12</v>
      </c>
      <c r="C12" s="33" t="s">
        <v>62</v>
      </c>
      <c r="D12" s="33" t="s">
        <v>3</v>
      </c>
      <c r="E12" s="34" t="s">
        <v>33</v>
      </c>
      <c r="F12" s="33" t="s">
        <v>62</v>
      </c>
      <c r="G12" s="34" t="s">
        <v>63</v>
      </c>
      <c r="H12" s="34" t="s">
        <v>58</v>
      </c>
      <c r="I12" s="34" t="s">
        <v>64</v>
      </c>
      <c r="J12" s="35" t="s">
        <v>35</v>
      </c>
      <c r="K12" s="48">
        <v>3900</v>
      </c>
      <c r="L12" s="66">
        <f>+Samedi!AF12</f>
        <v>0.0767708333333334</v>
      </c>
      <c r="M12" s="66">
        <f>+Samedi!AW12</f>
        <v>0.08258101851851847</v>
      </c>
      <c r="N12" s="84">
        <f t="shared" si="0"/>
        <v>0.15935185185185186</v>
      </c>
    </row>
    <row r="13" spans="1:14" ht="12.75">
      <c r="A13" t="s">
        <v>85</v>
      </c>
      <c r="B13" s="32">
        <v>9</v>
      </c>
      <c r="C13" s="33" t="s">
        <v>59</v>
      </c>
      <c r="D13" s="33" t="s">
        <v>4</v>
      </c>
      <c r="E13" s="34" t="s">
        <v>30</v>
      </c>
      <c r="F13" s="33" t="s">
        <v>82</v>
      </c>
      <c r="G13" s="34" t="s">
        <v>61</v>
      </c>
      <c r="H13" s="34" t="s">
        <v>40</v>
      </c>
      <c r="I13" s="34" t="s">
        <v>5</v>
      </c>
      <c r="J13" s="35" t="s">
        <v>60</v>
      </c>
      <c r="K13" s="48">
        <v>3000</v>
      </c>
      <c r="L13" s="66">
        <f>+Samedi!AF13</f>
        <v>0.09365740740740747</v>
      </c>
      <c r="M13" s="66">
        <f>+Samedi!AW13</f>
        <v>0.10081018518518522</v>
      </c>
      <c r="N13" s="84">
        <f t="shared" si="0"/>
        <v>0.1944675925925927</v>
      </c>
    </row>
    <row r="14" spans="1:14" ht="12.75">
      <c r="A14" t="s">
        <v>85</v>
      </c>
      <c r="B14" s="32">
        <v>8</v>
      </c>
      <c r="C14" s="33" t="s">
        <v>65</v>
      </c>
      <c r="D14" s="33" t="s">
        <v>66</v>
      </c>
      <c r="E14" s="33" t="s">
        <v>30</v>
      </c>
      <c r="F14" s="33" t="s">
        <v>67</v>
      </c>
      <c r="G14" s="34" t="s">
        <v>6</v>
      </c>
      <c r="H14" s="34" t="s">
        <v>30</v>
      </c>
      <c r="I14" s="34" t="s">
        <v>68</v>
      </c>
      <c r="J14" s="35" t="s">
        <v>56</v>
      </c>
      <c r="K14" s="48">
        <v>4200</v>
      </c>
      <c r="L14" s="66">
        <f>+Samedi!AF14</f>
        <v>0.09344907407407425</v>
      </c>
      <c r="M14" s="66">
        <f>+Samedi!AW14</f>
        <v>0.11289351851851853</v>
      </c>
      <c r="N14" s="84">
        <f t="shared" si="0"/>
        <v>0.2063425925925928</v>
      </c>
    </row>
    <row r="15" spans="1:14" ht="12.75">
      <c r="A15" t="s">
        <v>85</v>
      </c>
      <c r="B15" s="32">
        <v>4</v>
      </c>
      <c r="C15" s="33" t="s">
        <v>46</v>
      </c>
      <c r="D15" s="33" t="s">
        <v>47</v>
      </c>
      <c r="E15" s="33" t="s">
        <v>40</v>
      </c>
      <c r="F15" s="33" t="s">
        <v>48</v>
      </c>
      <c r="G15" s="34" t="s">
        <v>49</v>
      </c>
      <c r="H15" s="34" t="s">
        <v>58</v>
      </c>
      <c r="I15" s="34" t="s">
        <v>50</v>
      </c>
      <c r="J15" s="35" t="s">
        <v>51</v>
      </c>
      <c r="K15" s="48">
        <v>3100</v>
      </c>
      <c r="L15" s="66">
        <f>+Samedi!AF15</f>
        <v>0.19679398148148147</v>
      </c>
      <c r="M15" s="66">
        <f>+Samedi!AW15</f>
        <v>0.1971064814814815</v>
      </c>
      <c r="N15" s="84">
        <f t="shared" si="0"/>
        <v>0.393900462962963</v>
      </c>
    </row>
    <row r="16" spans="1:14" ht="12.75">
      <c r="A16" t="s">
        <v>85</v>
      </c>
      <c r="B16" s="32">
        <v>6</v>
      </c>
      <c r="C16" s="33" t="s">
        <v>57</v>
      </c>
      <c r="D16" s="33" t="s">
        <v>6</v>
      </c>
      <c r="E16" s="33" t="s">
        <v>33</v>
      </c>
      <c r="F16" s="33" t="s">
        <v>80</v>
      </c>
      <c r="G16" s="34" t="s">
        <v>81</v>
      </c>
      <c r="H16" s="34" t="s">
        <v>33</v>
      </c>
      <c r="I16" s="34" t="s">
        <v>5</v>
      </c>
      <c r="J16" s="35" t="s">
        <v>41</v>
      </c>
      <c r="K16" s="48">
        <v>4200</v>
      </c>
      <c r="L16" s="66">
        <f>+Samedi!AF16</f>
        <v>0.28817129629629634</v>
      </c>
      <c r="M16" s="66">
        <f>+Samedi!AW16</f>
        <v>0.23246527777777773</v>
      </c>
      <c r="N16" s="84">
        <f t="shared" si="0"/>
        <v>0.520636574074074</v>
      </c>
    </row>
    <row r="17" spans="1:14" ht="12.75">
      <c r="A17" t="s">
        <v>86</v>
      </c>
      <c r="B17" s="32">
        <v>5</v>
      </c>
      <c r="C17" s="33" t="s">
        <v>52</v>
      </c>
      <c r="D17" s="33" t="s">
        <v>2</v>
      </c>
      <c r="E17" s="33" t="s">
        <v>40</v>
      </c>
      <c r="F17" s="33" t="s">
        <v>53</v>
      </c>
      <c r="G17" s="34" t="s">
        <v>54</v>
      </c>
      <c r="H17" s="34" t="s">
        <v>40</v>
      </c>
      <c r="I17" s="34" t="s">
        <v>55</v>
      </c>
      <c r="J17" s="35" t="s">
        <v>56</v>
      </c>
      <c r="K17" s="48">
        <v>4200</v>
      </c>
      <c r="L17" s="66" t="str">
        <f>+Samedi!AF17</f>
        <v> </v>
      </c>
      <c r="M17" s="66" t="str">
        <f>+Samedi!AW17</f>
        <v> </v>
      </c>
      <c r="N17" s="84" t="e">
        <f t="shared" si="0"/>
        <v>#VALUE!</v>
      </c>
    </row>
    <row r="18" spans="1:14" ht="12.75">
      <c r="A18" t="s">
        <v>85</v>
      </c>
      <c r="B18" s="32">
        <v>15</v>
      </c>
      <c r="C18" s="33" t="s">
        <v>72</v>
      </c>
      <c r="D18" s="33" t="s">
        <v>70</v>
      </c>
      <c r="E18" s="33" t="s">
        <v>58</v>
      </c>
      <c r="F18" s="33" t="s">
        <v>69</v>
      </c>
      <c r="G18" s="34" t="s">
        <v>70</v>
      </c>
      <c r="H18" s="34" t="s">
        <v>71</v>
      </c>
      <c r="I18" s="34" t="s">
        <v>73</v>
      </c>
      <c r="J18" s="35" t="s">
        <v>41</v>
      </c>
      <c r="K18" s="36">
        <v>4500</v>
      </c>
      <c r="L18" s="66">
        <f>+Samedi!AF18</f>
        <v>0.3333333333333333</v>
      </c>
      <c r="M18" s="66">
        <f>+Samedi!AW18</f>
        <v>0.25</v>
      </c>
      <c r="N18" s="84">
        <f t="shared" si="0"/>
        <v>0.5833333333333333</v>
      </c>
    </row>
    <row r="19" spans="1:14" ht="13.5" thickBot="1">
      <c r="A19" t="s">
        <v>85</v>
      </c>
      <c r="B19" s="88">
        <v>16</v>
      </c>
      <c r="C19" s="89" t="s">
        <v>62</v>
      </c>
      <c r="D19" s="89" t="s">
        <v>83</v>
      </c>
      <c r="E19" s="89" t="s">
        <v>33</v>
      </c>
      <c r="F19" s="89" t="s">
        <v>62</v>
      </c>
      <c r="G19" s="65" t="s">
        <v>84</v>
      </c>
      <c r="H19" s="65" t="s">
        <v>40</v>
      </c>
      <c r="I19" s="65" t="s">
        <v>79</v>
      </c>
      <c r="J19" s="90" t="s">
        <v>35</v>
      </c>
      <c r="K19" s="91">
        <v>3900</v>
      </c>
      <c r="L19" s="66">
        <f>+Samedi!AF19</f>
        <v>0.3333333333333333</v>
      </c>
      <c r="M19" s="66">
        <f>+Samedi!AW19</f>
        <v>0.25</v>
      </c>
      <c r="N19" s="86">
        <f t="shared" si="0"/>
        <v>0.5833333333333333</v>
      </c>
    </row>
    <row r="20" spans="12:14" ht="12.75">
      <c r="L20" s="62" t="s">
        <v>85</v>
      </c>
      <c r="M20" s="62"/>
      <c r="N20" s="62"/>
    </row>
  </sheetData>
  <printOptions/>
  <pageMargins left="0.24" right="0.03" top="1" bottom="1" header="0.4921259845" footer="0.4921259845"/>
  <pageSetup fitToHeight="1" fitToWidth="1" horizontalDpi="300" verticalDpi="3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AP19"/>
  <sheetViews>
    <sheetView tabSelected="1" zoomScale="75" zoomScaleNormal="75" workbookViewId="0" topLeftCell="A4">
      <selection activeCell="AP25" sqref="AP25"/>
    </sheetView>
  </sheetViews>
  <sheetFormatPr defaultColWidth="11.421875" defaultRowHeight="12.75"/>
  <cols>
    <col min="3" max="3" width="16.140625" style="0" bestFit="1" customWidth="1"/>
    <col min="4" max="4" width="9.8515625" style="0" bestFit="1" customWidth="1"/>
    <col min="5" max="5" width="7.57421875" style="0" customWidth="1"/>
    <col min="6" max="6" width="12.7109375" style="0" customWidth="1"/>
    <col min="7" max="7" width="10.00390625" style="0" customWidth="1"/>
    <col min="8" max="8" width="7.57421875" style="0" customWidth="1"/>
    <col min="9" max="9" width="24.7109375" style="0" customWidth="1"/>
    <col min="10" max="10" width="15.8515625" style="0" customWidth="1"/>
    <col min="11" max="11" width="8.7109375" style="0" customWidth="1"/>
    <col min="12" max="12" width="13.7109375" style="0" bestFit="1" customWidth="1"/>
    <col min="13" max="13" width="9.28125" style="0" bestFit="1" customWidth="1"/>
    <col min="14" max="14" width="8.140625" style="0" bestFit="1" customWidth="1"/>
    <col min="15" max="15" width="8.140625" style="0" customWidth="1"/>
    <col min="16" max="17" width="9.28125" style="0" bestFit="1" customWidth="1"/>
    <col min="18" max="18" width="10.140625" style="0" customWidth="1"/>
    <col min="19" max="19" width="8.140625" style="0" customWidth="1"/>
    <col min="20" max="21" width="9.28125" style="0" bestFit="1" customWidth="1"/>
    <col min="22" max="22" width="8.140625" style="0" bestFit="1" customWidth="1"/>
    <col min="23" max="23" width="8.140625" style="0" customWidth="1"/>
    <col min="24" max="24" width="12.00390625" style="0" bestFit="1" customWidth="1"/>
    <col min="25" max="26" width="7.8515625" style="0" customWidth="1"/>
    <col min="27" max="27" width="8.140625" style="0" customWidth="1"/>
    <col min="28" max="31" width="7.8515625" style="0" customWidth="1"/>
    <col min="32" max="32" width="8.140625" style="0" customWidth="1"/>
    <col min="33" max="34" width="9.28125" style="0" bestFit="1" customWidth="1"/>
    <col min="35" max="35" width="8.140625" style="0" bestFit="1" customWidth="1"/>
    <col min="36" max="36" width="8.140625" style="0" customWidth="1"/>
    <col min="37" max="37" width="10.00390625" style="0" bestFit="1" customWidth="1"/>
    <col min="38" max="38" width="11.57421875" style="0" bestFit="1" customWidth="1"/>
    <col min="39" max="39" width="8.140625" style="0" bestFit="1" customWidth="1"/>
    <col min="40" max="40" width="8.140625" style="0" customWidth="1"/>
    <col min="41" max="41" width="12.00390625" style="0" bestFit="1" customWidth="1"/>
  </cols>
  <sheetData>
    <row r="4" ht="13.5" thickBot="1"/>
    <row r="5" spans="2:42" s="10" customFormat="1" ht="13.5" thickBot="1">
      <c r="B5"/>
      <c r="C5"/>
      <c r="D5"/>
      <c r="E5"/>
      <c r="F5"/>
      <c r="G5"/>
      <c r="H5"/>
      <c r="I5"/>
      <c r="J5"/>
      <c r="K5"/>
      <c r="L5" s="106" t="s">
        <v>103</v>
      </c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8"/>
      <c r="AP5" s="55"/>
    </row>
    <row r="6" spans="2:42" s="10" customFormat="1" ht="13.5" thickBot="1">
      <c r="B6" t="s">
        <v>109</v>
      </c>
      <c r="C6"/>
      <c r="D6"/>
      <c r="E6"/>
      <c r="F6"/>
      <c r="G6"/>
      <c r="H6"/>
      <c r="I6"/>
      <c r="J6"/>
      <c r="K6"/>
      <c r="L6" s="106" t="s">
        <v>7</v>
      </c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8"/>
      <c r="Y6" s="106" t="s">
        <v>8</v>
      </c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8"/>
      <c r="AP6" s="56"/>
    </row>
    <row r="7" spans="2:42" s="3" customFormat="1" ht="13.5" thickBot="1">
      <c r="B7"/>
      <c r="C7"/>
      <c r="D7"/>
      <c r="E7"/>
      <c r="F7"/>
      <c r="G7"/>
      <c r="H7"/>
      <c r="I7"/>
      <c r="J7"/>
      <c r="K7"/>
      <c r="L7" s="76" t="s">
        <v>88</v>
      </c>
      <c r="M7" s="77" t="s">
        <v>74</v>
      </c>
      <c r="N7" s="7" t="s">
        <v>10</v>
      </c>
      <c r="O7" s="7" t="s">
        <v>94</v>
      </c>
      <c r="P7" s="75" t="s">
        <v>74</v>
      </c>
      <c r="Q7" s="74" t="s">
        <v>88</v>
      </c>
      <c r="R7" s="5" t="s">
        <v>10</v>
      </c>
      <c r="S7" s="7" t="s">
        <v>94</v>
      </c>
      <c r="T7" s="74" t="s">
        <v>88</v>
      </c>
      <c r="U7" s="75" t="s">
        <v>88</v>
      </c>
      <c r="V7" s="7" t="s">
        <v>10</v>
      </c>
      <c r="W7" s="7" t="s">
        <v>94</v>
      </c>
      <c r="X7" s="7" t="s">
        <v>95</v>
      </c>
      <c r="Y7" s="83" t="s">
        <v>88</v>
      </c>
      <c r="Z7" s="80" t="s">
        <v>100</v>
      </c>
      <c r="AA7" s="7" t="s">
        <v>10</v>
      </c>
      <c r="AB7" s="7" t="s">
        <v>94</v>
      </c>
      <c r="AC7" s="74" t="s">
        <v>100</v>
      </c>
      <c r="AD7" s="74" t="s">
        <v>87</v>
      </c>
      <c r="AE7" s="7" t="s">
        <v>93</v>
      </c>
      <c r="AF7" s="7" t="s">
        <v>94</v>
      </c>
      <c r="AG7" s="80" t="s">
        <v>87</v>
      </c>
      <c r="AH7" s="81" t="s">
        <v>75</v>
      </c>
      <c r="AI7" s="7" t="s">
        <v>10</v>
      </c>
      <c r="AJ7" s="7" t="s">
        <v>94</v>
      </c>
      <c r="AK7" s="82" t="s">
        <v>75</v>
      </c>
      <c r="AL7" s="78" t="s">
        <v>104</v>
      </c>
      <c r="AM7" s="7" t="s">
        <v>10</v>
      </c>
      <c r="AN7" s="7" t="s">
        <v>94</v>
      </c>
      <c r="AO7" s="7" t="s">
        <v>95</v>
      </c>
      <c r="AP7" s="5" t="s">
        <v>95</v>
      </c>
    </row>
    <row r="8" spans="2:42" s="3" customFormat="1" ht="13.5" thickBot="1">
      <c r="B8" s="25" t="s">
        <v>22</v>
      </c>
      <c r="C8" s="26" t="s">
        <v>23</v>
      </c>
      <c r="D8" s="26"/>
      <c r="E8" s="26" t="s">
        <v>24</v>
      </c>
      <c r="F8" s="26"/>
      <c r="G8" s="1" t="s">
        <v>25</v>
      </c>
      <c r="H8" s="26" t="s">
        <v>24</v>
      </c>
      <c r="I8" s="1" t="s">
        <v>26</v>
      </c>
      <c r="J8" s="2" t="s">
        <v>27</v>
      </c>
      <c r="K8" s="1" t="s">
        <v>28</v>
      </c>
      <c r="L8" s="5" t="s">
        <v>98</v>
      </c>
      <c r="M8" s="5" t="s">
        <v>13</v>
      </c>
      <c r="N8" s="11" t="s">
        <v>85</v>
      </c>
      <c r="O8" s="11">
        <v>0.05902777777777778</v>
      </c>
      <c r="P8" s="9" t="s">
        <v>101</v>
      </c>
      <c r="Q8" s="6" t="s">
        <v>99</v>
      </c>
      <c r="R8" s="11" t="s">
        <v>85</v>
      </c>
      <c r="S8" s="11">
        <v>0.041666666666666664</v>
      </c>
      <c r="T8" s="6" t="s">
        <v>99</v>
      </c>
      <c r="U8" s="6" t="s">
        <v>102</v>
      </c>
      <c r="V8" s="5"/>
      <c r="W8" s="11">
        <v>0.020833333333333332</v>
      </c>
      <c r="X8" s="11" t="s">
        <v>76</v>
      </c>
      <c r="Y8" s="92" t="s">
        <v>102</v>
      </c>
      <c r="Z8" s="4" t="s">
        <v>105</v>
      </c>
      <c r="AA8" s="5"/>
      <c r="AB8" s="11">
        <v>0.052083333333333336</v>
      </c>
      <c r="AC8" s="13" t="s">
        <v>105</v>
      </c>
      <c r="AD8" s="13" t="s">
        <v>106</v>
      </c>
      <c r="AE8" s="13"/>
      <c r="AF8" s="13">
        <v>0.017361111111111112</v>
      </c>
      <c r="AG8" s="6" t="s">
        <v>106</v>
      </c>
      <c r="AH8" s="9" t="s">
        <v>107</v>
      </c>
      <c r="AI8" s="11" t="s">
        <v>85</v>
      </c>
      <c r="AJ8" s="12">
        <v>0.05902777777777778</v>
      </c>
      <c r="AK8" s="9" t="s">
        <v>107</v>
      </c>
      <c r="AL8" s="9" t="s">
        <v>108</v>
      </c>
      <c r="AM8" s="11" t="s">
        <v>85</v>
      </c>
      <c r="AN8" s="12">
        <v>0.013888888888888888</v>
      </c>
      <c r="AO8" s="11" t="s">
        <v>77</v>
      </c>
      <c r="AP8" s="5" t="s">
        <v>78</v>
      </c>
    </row>
    <row r="9" spans="1:42" ht="12.75">
      <c r="A9" t="s">
        <v>85</v>
      </c>
      <c r="B9" s="27">
        <v>2</v>
      </c>
      <c r="C9" s="28" t="s">
        <v>36</v>
      </c>
      <c r="D9" s="28" t="s">
        <v>37</v>
      </c>
      <c r="E9" s="28" t="s">
        <v>30</v>
      </c>
      <c r="F9" s="28" t="s">
        <v>38</v>
      </c>
      <c r="G9" s="29" t="s">
        <v>39</v>
      </c>
      <c r="H9" s="29" t="s">
        <v>40</v>
      </c>
      <c r="I9" s="29" t="s">
        <v>5</v>
      </c>
      <c r="J9" s="30" t="s">
        <v>41</v>
      </c>
      <c r="K9" s="31">
        <v>4500</v>
      </c>
      <c r="L9" s="15">
        <v>0.3333333333333333</v>
      </c>
      <c r="M9" s="14">
        <v>0.41586805555555556</v>
      </c>
      <c r="N9" s="15">
        <f aca="true" t="shared" si="0" ref="N9:N19">+M9-L9</f>
        <v>0.08253472222222225</v>
      </c>
      <c r="O9" s="15">
        <f aca="true" t="shared" si="1" ref="O9:O15">+N9-$O$8</f>
        <v>0.023506944444444462</v>
      </c>
      <c r="P9" s="14">
        <v>0.4152777777777778</v>
      </c>
      <c r="Q9" s="15">
        <v>0.45694444444444443</v>
      </c>
      <c r="R9" s="15">
        <f aca="true" t="shared" si="2" ref="R9:R19">+Q9-P9</f>
        <v>0.04166666666666663</v>
      </c>
      <c r="S9" s="15">
        <f>+R9-$S$8</f>
        <v>0</v>
      </c>
      <c r="T9" s="15">
        <f>+P9</f>
        <v>0.4152777777777778</v>
      </c>
      <c r="U9" s="14"/>
      <c r="V9" s="16">
        <v>0</v>
      </c>
      <c r="W9" s="16">
        <v>0</v>
      </c>
      <c r="X9" s="18">
        <f>+O9+S9+W9</f>
        <v>0.023506944444444462</v>
      </c>
      <c r="Y9" s="14">
        <f>+T9</f>
        <v>0.4152777777777778</v>
      </c>
      <c r="Z9" s="15"/>
      <c r="AA9" s="15">
        <v>0</v>
      </c>
      <c r="AB9" s="16">
        <v>0</v>
      </c>
      <c r="AC9" s="17"/>
      <c r="AD9" s="17"/>
      <c r="AE9" s="16">
        <v>0</v>
      </c>
      <c r="AF9" s="16">
        <v>0</v>
      </c>
      <c r="AG9" s="16"/>
      <c r="AH9" s="17"/>
      <c r="AI9" s="15">
        <f aca="true" t="shared" si="3" ref="AI9:AI19">+AH9-AG9</f>
        <v>0</v>
      </c>
      <c r="AJ9" s="15">
        <v>0</v>
      </c>
      <c r="AK9" s="22"/>
      <c r="AL9" s="14"/>
      <c r="AM9" s="15">
        <f aca="true" t="shared" si="4" ref="AM9:AM19">+AL9-AK9</f>
        <v>0</v>
      </c>
      <c r="AN9" s="15">
        <v>0</v>
      </c>
      <c r="AO9" s="18">
        <f>+AB9+AF9+AJ9+AN9</f>
        <v>0</v>
      </c>
      <c r="AP9" s="84">
        <f aca="true" t="shared" si="5" ref="AP9:AP19">+X9+AO9</f>
        <v>0.023506944444444462</v>
      </c>
    </row>
    <row r="10" spans="1:42" ht="12.75">
      <c r="A10" t="s">
        <v>85</v>
      </c>
      <c r="B10" s="32">
        <v>1</v>
      </c>
      <c r="C10" s="33" t="s">
        <v>29</v>
      </c>
      <c r="D10" s="33" t="s">
        <v>0</v>
      </c>
      <c r="E10" s="33" t="s">
        <v>30</v>
      </c>
      <c r="F10" s="33" t="s">
        <v>31</v>
      </c>
      <c r="G10" s="34" t="s">
        <v>32</v>
      </c>
      <c r="H10" s="34" t="s">
        <v>33</v>
      </c>
      <c r="I10" s="34" t="s">
        <v>34</v>
      </c>
      <c r="J10" s="35" t="s">
        <v>35</v>
      </c>
      <c r="K10" s="36">
        <v>5300</v>
      </c>
      <c r="L10" s="15">
        <v>0.3347222222222222</v>
      </c>
      <c r="M10" s="14">
        <v>0.42876157407407406</v>
      </c>
      <c r="N10" s="15">
        <f>+M10-L10</f>
        <v>0.09403935185185186</v>
      </c>
      <c r="O10" s="15">
        <f t="shared" si="1"/>
        <v>0.03501157407407408</v>
      </c>
      <c r="P10" s="14">
        <v>0.4284722222222222</v>
      </c>
      <c r="Q10" s="15"/>
      <c r="R10" s="15">
        <f t="shared" si="2"/>
        <v>-0.4284722222222222</v>
      </c>
      <c r="S10" s="15">
        <v>0.25</v>
      </c>
      <c r="T10" s="15"/>
      <c r="U10" s="14"/>
      <c r="V10" s="15">
        <v>0</v>
      </c>
      <c r="W10" s="15">
        <v>0</v>
      </c>
      <c r="X10" s="18">
        <f aca="true" t="shared" si="6" ref="X10:X17">+O10+S10+W10</f>
        <v>0.28501157407407407</v>
      </c>
      <c r="Y10" s="14"/>
      <c r="Z10" s="15"/>
      <c r="AA10" s="15">
        <v>0</v>
      </c>
      <c r="AB10" s="15">
        <v>0</v>
      </c>
      <c r="AC10" s="17"/>
      <c r="AD10" s="17"/>
      <c r="AE10" s="15">
        <v>0</v>
      </c>
      <c r="AF10" s="15">
        <v>0</v>
      </c>
      <c r="AG10" s="15"/>
      <c r="AH10" s="17"/>
      <c r="AI10" s="15">
        <f t="shared" si="3"/>
        <v>0</v>
      </c>
      <c r="AJ10" s="15">
        <v>0</v>
      </c>
      <c r="AK10" s="22"/>
      <c r="AL10" s="14"/>
      <c r="AM10" s="15">
        <f>+AL10-AK10</f>
        <v>0</v>
      </c>
      <c r="AN10" s="15">
        <v>0</v>
      </c>
      <c r="AO10" s="18">
        <f aca="true" t="shared" si="7" ref="AO10:AO19">+AB10+AF10+AJ10+AN10</f>
        <v>0</v>
      </c>
      <c r="AP10" s="84">
        <f t="shared" si="5"/>
        <v>0.28501157407407407</v>
      </c>
    </row>
    <row r="11" spans="1:42" ht="12.75">
      <c r="A11" t="s">
        <v>85</v>
      </c>
      <c r="B11" s="32">
        <v>3</v>
      </c>
      <c r="C11" s="33" t="s">
        <v>42</v>
      </c>
      <c r="D11" s="33" t="s">
        <v>1</v>
      </c>
      <c r="E11" s="33" t="s">
        <v>33</v>
      </c>
      <c r="F11" s="33" t="s">
        <v>43</v>
      </c>
      <c r="G11" s="34" t="s">
        <v>44</v>
      </c>
      <c r="H11" s="34" t="s">
        <v>33</v>
      </c>
      <c r="I11" s="34" t="s">
        <v>45</v>
      </c>
      <c r="J11" s="35" t="s">
        <v>41</v>
      </c>
      <c r="K11" s="36">
        <v>4500</v>
      </c>
      <c r="L11" s="15">
        <v>0.3361111111111111</v>
      </c>
      <c r="M11" s="14">
        <v>0.48042824074074075</v>
      </c>
      <c r="N11" s="15">
        <f t="shared" si="0"/>
        <v>0.14431712962962967</v>
      </c>
      <c r="O11" s="15">
        <f t="shared" si="1"/>
        <v>0.08528935185185188</v>
      </c>
      <c r="P11" s="14">
        <v>0.4798611111111111</v>
      </c>
      <c r="Q11" s="15">
        <v>0.5215277777777778</v>
      </c>
      <c r="R11" s="15">
        <f t="shared" si="2"/>
        <v>0.041666666666666685</v>
      </c>
      <c r="S11" s="15">
        <v>0</v>
      </c>
      <c r="T11" s="15">
        <f>+P11</f>
        <v>0.4798611111111111</v>
      </c>
      <c r="U11" s="14"/>
      <c r="V11" s="15">
        <v>0</v>
      </c>
      <c r="W11" s="15">
        <v>0</v>
      </c>
      <c r="X11" s="18">
        <f t="shared" si="6"/>
        <v>0.08528935185185188</v>
      </c>
      <c r="Y11" s="14">
        <f>+T11</f>
        <v>0.4798611111111111</v>
      </c>
      <c r="Z11" s="15"/>
      <c r="AA11" s="15">
        <v>0</v>
      </c>
      <c r="AB11" s="15">
        <v>0</v>
      </c>
      <c r="AC11" s="17"/>
      <c r="AD11" s="17"/>
      <c r="AE11" s="15">
        <v>0</v>
      </c>
      <c r="AF11" s="15">
        <v>0</v>
      </c>
      <c r="AG11" s="15"/>
      <c r="AH11" s="17"/>
      <c r="AI11" s="15">
        <f t="shared" si="3"/>
        <v>0</v>
      </c>
      <c r="AJ11" s="15">
        <v>0</v>
      </c>
      <c r="AK11" s="22"/>
      <c r="AL11" s="14"/>
      <c r="AM11" s="15">
        <f t="shared" si="4"/>
        <v>0</v>
      </c>
      <c r="AN11" s="15">
        <v>0</v>
      </c>
      <c r="AO11" s="18">
        <f t="shared" si="7"/>
        <v>0</v>
      </c>
      <c r="AP11" s="84">
        <f t="shared" si="5"/>
        <v>0.08528935185185188</v>
      </c>
    </row>
    <row r="12" spans="1:42" ht="12.75">
      <c r="A12" t="s">
        <v>85</v>
      </c>
      <c r="B12" s="32">
        <v>12</v>
      </c>
      <c r="C12" s="33" t="s">
        <v>62</v>
      </c>
      <c r="D12" s="33" t="s">
        <v>3</v>
      </c>
      <c r="E12" s="34" t="s">
        <v>33</v>
      </c>
      <c r="F12" s="33" t="s">
        <v>62</v>
      </c>
      <c r="G12" s="34" t="s">
        <v>63</v>
      </c>
      <c r="H12" s="34" t="s">
        <v>58</v>
      </c>
      <c r="I12" s="34" t="s">
        <v>64</v>
      </c>
      <c r="J12" s="35" t="s">
        <v>35</v>
      </c>
      <c r="K12" s="36">
        <v>3900</v>
      </c>
      <c r="L12" s="15">
        <v>0.3375</v>
      </c>
      <c r="M12" s="14">
        <v>0.4432638888888889</v>
      </c>
      <c r="N12" s="15">
        <f t="shared" si="0"/>
        <v>0.10576388888888888</v>
      </c>
      <c r="O12" s="15">
        <f t="shared" si="1"/>
        <v>0.046736111111111096</v>
      </c>
      <c r="P12" s="14">
        <v>0.44305555555555554</v>
      </c>
      <c r="Q12" s="15">
        <v>0.4847222222222222</v>
      </c>
      <c r="R12" s="15">
        <f t="shared" si="2"/>
        <v>0.041666666666666685</v>
      </c>
      <c r="S12" s="15">
        <f>+R12-$S$8</f>
        <v>0</v>
      </c>
      <c r="T12" s="15">
        <f>+P12</f>
        <v>0.44305555555555554</v>
      </c>
      <c r="U12" s="14"/>
      <c r="V12" s="15">
        <v>0</v>
      </c>
      <c r="W12" s="15">
        <v>0</v>
      </c>
      <c r="X12" s="18">
        <f t="shared" si="6"/>
        <v>0.046736111111111096</v>
      </c>
      <c r="Y12" s="14">
        <f>+T12</f>
        <v>0.44305555555555554</v>
      </c>
      <c r="Z12" s="15"/>
      <c r="AA12" s="15">
        <v>0</v>
      </c>
      <c r="AB12" s="15">
        <v>0</v>
      </c>
      <c r="AC12" s="17"/>
      <c r="AD12" s="17"/>
      <c r="AE12" s="15">
        <v>0</v>
      </c>
      <c r="AF12" s="15">
        <v>0</v>
      </c>
      <c r="AG12" s="15"/>
      <c r="AH12" s="17"/>
      <c r="AI12" s="15">
        <f t="shared" si="3"/>
        <v>0</v>
      </c>
      <c r="AJ12" s="15">
        <v>0</v>
      </c>
      <c r="AK12" s="22"/>
      <c r="AL12" s="14"/>
      <c r="AM12" s="15">
        <f>+AL12-AK12</f>
        <v>0</v>
      </c>
      <c r="AN12" s="15">
        <v>0</v>
      </c>
      <c r="AO12" s="18">
        <f t="shared" si="7"/>
        <v>0</v>
      </c>
      <c r="AP12" s="84">
        <f t="shared" si="5"/>
        <v>0.046736111111111096</v>
      </c>
    </row>
    <row r="13" spans="1:42" ht="12.75">
      <c r="A13" t="s">
        <v>86</v>
      </c>
      <c r="B13" s="32">
        <v>9</v>
      </c>
      <c r="C13" s="33" t="s">
        <v>59</v>
      </c>
      <c r="D13" s="33" t="s">
        <v>4</v>
      </c>
      <c r="E13" s="34" t="s">
        <v>30</v>
      </c>
      <c r="F13" s="33" t="s">
        <v>82</v>
      </c>
      <c r="G13" s="34" t="s">
        <v>61</v>
      </c>
      <c r="H13" s="34" t="s">
        <v>40</v>
      </c>
      <c r="I13" s="34" t="s">
        <v>5</v>
      </c>
      <c r="J13" s="35" t="s">
        <v>60</v>
      </c>
      <c r="K13" s="36">
        <v>3000</v>
      </c>
      <c r="L13" s="15">
        <v>0.33888888888888885</v>
      </c>
      <c r="M13" s="14">
        <v>0.45978009259259256</v>
      </c>
      <c r="N13" s="15">
        <f t="shared" si="0"/>
        <v>0.12089120370370371</v>
      </c>
      <c r="O13" s="15">
        <f t="shared" si="1"/>
        <v>0.061863425925925926</v>
      </c>
      <c r="P13" s="14">
        <v>0.4597222222222222</v>
      </c>
      <c r="Q13" s="15">
        <v>0.5013888888888889</v>
      </c>
      <c r="R13" s="15">
        <f t="shared" si="2"/>
        <v>0.041666666666666685</v>
      </c>
      <c r="S13" s="15">
        <f>+R13-$S$8</f>
        <v>0</v>
      </c>
      <c r="T13" s="15">
        <f>+P13</f>
        <v>0.4597222222222222</v>
      </c>
      <c r="U13" s="14"/>
      <c r="V13" s="15">
        <v>0</v>
      </c>
      <c r="W13" s="15">
        <v>0</v>
      </c>
      <c r="X13" s="18">
        <f t="shared" si="6"/>
        <v>0.061863425925925926</v>
      </c>
      <c r="Y13" s="14">
        <f>+T13</f>
        <v>0.4597222222222222</v>
      </c>
      <c r="Z13" s="15"/>
      <c r="AA13" s="15">
        <v>0</v>
      </c>
      <c r="AB13" s="15">
        <v>0</v>
      </c>
      <c r="AC13" s="17"/>
      <c r="AD13" s="17" t="s">
        <v>85</v>
      </c>
      <c r="AE13" s="15">
        <v>0</v>
      </c>
      <c r="AF13" s="15">
        <v>0</v>
      </c>
      <c r="AG13" s="15"/>
      <c r="AH13" s="17"/>
      <c r="AI13" s="15">
        <f t="shared" si="3"/>
        <v>0</v>
      </c>
      <c r="AJ13" s="15">
        <v>0</v>
      </c>
      <c r="AK13" s="22"/>
      <c r="AL13" s="14"/>
      <c r="AM13" s="15">
        <f>+AL13-AK13</f>
        <v>0</v>
      </c>
      <c r="AN13" s="15">
        <v>0</v>
      </c>
      <c r="AO13" s="18">
        <f t="shared" si="7"/>
        <v>0</v>
      </c>
      <c r="AP13" s="84">
        <f t="shared" si="5"/>
        <v>0.061863425925925926</v>
      </c>
    </row>
    <row r="14" spans="1:42" ht="13.5" thickBot="1">
      <c r="A14" t="s">
        <v>85</v>
      </c>
      <c r="B14" s="32">
        <v>8</v>
      </c>
      <c r="C14" s="33" t="s">
        <v>65</v>
      </c>
      <c r="D14" s="33" t="s">
        <v>66</v>
      </c>
      <c r="E14" s="33" t="s">
        <v>30</v>
      </c>
      <c r="F14" s="33" t="s">
        <v>67</v>
      </c>
      <c r="G14" s="34" t="s">
        <v>6</v>
      </c>
      <c r="H14" s="34" t="s">
        <v>30</v>
      </c>
      <c r="I14" s="34" t="s">
        <v>68</v>
      </c>
      <c r="J14" s="35" t="s">
        <v>56</v>
      </c>
      <c r="K14" s="36">
        <v>4200</v>
      </c>
      <c r="L14" s="15">
        <v>0.34027777777777773</v>
      </c>
      <c r="M14" s="14">
        <v>0.4830787037037037</v>
      </c>
      <c r="N14" s="15">
        <f t="shared" si="0"/>
        <v>0.14280092592592597</v>
      </c>
      <c r="O14" s="15">
        <f t="shared" si="1"/>
        <v>0.08377314814814818</v>
      </c>
      <c r="P14" s="14">
        <v>0.4826388888888889</v>
      </c>
      <c r="Q14" s="15">
        <v>0.5243055555555556</v>
      </c>
      <c r="R14" s="15">
        <f t="shared" si="2"/>
        <v>0.041666666666666685</v>
      </c>
      <c r="S14" s="15">
        <f>+R14-$S$8</f>
        <v>0</v>
      </c>
      <c r="T14" s="15">
        <f>+P14</f>
        <v>0.4826388888888889</v>
      </c>
      <c r="U14" s="14"/>
      <c r="V14" s="15">
        <v>0</v>
      </c>
      <c r="W14" s="15">
        <v>0</v>
      </c>
      <c r="X14" s="18">
        <f t="shared" si="6"/>
        <v>0.08377314814814818</v>
      </c>
      <c r="Y14" s="14">
        <f>+T14</f>
        <v>0.4826388888888889</v>
      </c>
      <c r="Z14" s="15"/>
      <c r="AA14" s="15">
        <v>0</v>
      </c>
      <c r="AB14" s="15">
        <v>0</v>
      </c>
      <c r="AC14" s="17"/>
      <c r="AD14" s="54" t="s">
        <v>85</v>
      </c>
      <c r="AE14" s="15">
        <v>0</v>
      </c>
      <c r="AF14" s="15">
        <v>0</v>
      </c>
      <c r="AG14" s="15"/>
      <c r="AH14" s="17"/>
      <c r="AI14" s="15">
        <f t="shared" si="3"/>
        <v>0</v>
      </c>
      <c r="AJ14" s="15">
        <v>0</v>
      </c>
      <c r="AK14" s="22"/>
      <c r="AL14" s="14"/>
      <c r="AM14" s="15">
        <f t="shared" si="4"/>
        <v>0</v>
      </c>
      <c r="AN14" s="15">
        <v>0</v>
      </c>
      <c r="AO14" s="18">
        <f t="shared" si="7"/>
        <v>0</v>
      </c>
      <c r="AP14" s="84">
        <f t="shared" si="5"/>
        <v>0.08377314814814818</v>
      </c>
    </row>
    <row r="15" spans="1:42" ht="12.75">
      <c r="A15" t="s">
        <v>85</v>
      </c>
      <c r="B15" s="27">
        <v>4</v>
      </c>
      <c r="C15" s="28" t="s">
        <v>46</v>
      </c>
      <c r="D15" s="28" t="s">
        <v>47</v>
      </c>
      <c r="E15" s="28" t="s">
        <v>40</v>
      </c>
      <c r="F15" s="28" t="s">
        <v>48</v>
      </c>
      <c r="G15" s="29" t="s">
        <v>49</v>
      </c>
      <c r="H15" s="29" t="s">
        <v>58</v>
      </c>
      <c r="I15" s="29" t="s">
        <v>50</v>
      </c>
      <c r="J15" s="30" t="s">
        <v>51</v>
      </c>
      <c r="K15" s="31">
        <v>3100</v>
      </c>
      <c r="L15" s="16">
        <v>0.3416666666666666</v>
      </c>
      <c r="M15" s="68">
        <v>0.44743055555555555</v>
      </c>
      <c r="N15" s="16">
        <f t="shared" si="0"/>
        <v>0.10576388888888894</v>
      </c>
      <c r="O15" s="16">
        <f t="shared" si="1"/>
        <v>0.04673611111111115</v>
      </c>
      <c r="P15" s="68">
        <v>0.4472222222222222</v>
      </c>
      <c r="Q15" s="16">
        <v>0.4888888888888889</v>
      </c>
      <c r="R15" s="16">
        <f t="shared" si="2"/>
        <v>0.041666666666666685</v>
      </c>
      <c r="S15" s="16">
        <v>0.25</v>
      </c>
      <c r="T15" s="16"/>
      <c r="U15" s="68"/>
      <c r="V15" s="16">
        <f>+U15-T15</f>
        <v>0</v>
      </c>
      <c r="W15" s="16">
        <v>0</v>
      </c>
      <c r="X15" s="72">
        <f>+O15+S15+W15</f>
        <v>0.29673611111111114</v>
      </c>
      <c r="Y15" s="68"/>
      <c r="Z15" s="16"/>
      <c r="AA15" s="16">
        <f>+Z15-Y15</f>
        <v>0</v>
      </c>
      <c r="AB15" s="16">
        <v>0</v>
      </c>
      <c r="AC15" s="69"/>
      <c r="AD15" s="69"/>
      <c r="AE15" s="16">
        <f>+AD15-AC15</f>
        <v>0</v>
      </c>
      <c r="AF15" s="16">
        <v>0</v>
      </c>
      <c r="AG15" s="16"/>
      <c r="AH15" s="69"/>
      <c r="AI15" s="16">
        <f t="shared" si="3"/>
        <v>0</v>
      </c>
      <c r="AJ15" s="16">
        <v>0</v>
      </c>
      <c r="AK15" s="71"/>
      <c r="AL15" s="68"/>
      <c r="AM15" s="16">
        <f t="shared" si="4"/>
        <v>0</v>
      </c>
      <c r="AN15" s="16">
        <v>0</v>
      </c>
      <c r="AO15" s="72">
        <f t="shared" si="7"/>
        <v>0</v>
      </c>
      <c r="AP15" s="85">
        <f t="shared" si="5"/>
        <v>0.29673611111111114</v>
      </c>
    </row>
    <row r="16" spans="1:42" ht="12.75">
      <c r="A16" t="s">
        <v>86</v>
      </c>
      <c r="B16" s="32">
        <v>6</v>
      </c>
      <c r="C16" s="33" t="s">
        <v>57</v>
      </c>
      <c r="D16" s="33" t="s">
        <v>6</v>
      </c>
      <c r="E16" s="33" t="s">
        <v>33</v>
      </c>
      <c r="F16" s="33" t="s">
        <v>80</v>
      </c>
      <c r="G16" s="34" t="s">
        <v>81</v>
      </c>
      <c r="H16" s="34" t="s">
        <v>33</v>
      </c>
      <c r="I16" s="34" t="s">
        <v>5</v>
      </c>
      <c r="J16" s="35" t="s">
        <v>41</v>
      </c>
      <c r="K16" s="36">
        <v>4200</v>
      </c>
      <c r="L16" s="15"/>
      <c r="M16" s="73"/>
      <c r="N16" s="15">
        <f t="shared" si="0"/>
        <v>0</v>
      </c>
      <c r="O16" s="15">
        <v>0.25</v>
      </c>
      <c r="P16" s="73"/>
      <c r="Q16" s="15"/>
      <c r="R16" s="15">
        <f t="shared" si="2"/>
        <v>0</v>
      </c>
      <c r="S16" s="15">
        <v>0.25</v>
      </c>
      <c r="T16" s="15"/>
      <c r="U16" s="73"/>
      <c r="V16" s="15">
        <f>+U16-T16</f>
        <v>0</v>
      </c>
      <c r="W16" s="15">
        <v>0</v>
      </c>
      <c r="X16" s="18">
        <f t="shared" si="6"/>
        <v>0.5</v>
      </c>
      <c r="Y16" s="73"/>
      <c r="Z16" s="15"/>
      <c r="AA16" s="15">
        <f>+Z16-Y16</f>
        <v>0</v>
      </c>
      <c r="AB16" s="15">
        <v>0</v>
      </c>
      <c r="AC16" s="17"/>
      <c r="AD16" s="17"/>
      <c r="AE16" s="15">
        <f>+AD16-AC16</f>
        <v>0</v>
      </c>
      <c r="AF16" s="15">
        <v>0</v>
      </c>
      <c r="AG16" s="15"/>
      <c r="AH16" s="17"/>
      <c r="AI16" s="15">
        <f t="shared" si="3"/>
        <v>0</v>
      </c>
      <c r="AJ16" s="15">
        <v>0</v>
      </c>
      <c r="AK16" s="22"/>
      <c r="AL16" s="73"/>
      <c r="AM16" s="15">
        <f t="shared" si="4"/>
        <v>0</v>
      </c>
      <c r="AN16" s="15">
        <v>0</v>
      </c>
      <c r="AO16" s="18">
        <f t="shared" si="7"/>
        <v>0</v>
      </c>
      <c r="AP16" s="84">
        <f t="shared" si="5"/>
        <v>0.5</v>
      </c>
    </row>
    <row r="17" spans="1:42" ht="12.75">
      <c r="A17" t="s">
        <v>85</v>
      </c>
      <c r="B17" s="32">
        <v>5</v>
      </c>
      <c r="C17" s="33" t="s">
        <v>52</v>
      </c>
      <c r="D17" s="33" t="s">
        <v>2</v>
      </c>
      <c r="E17" s="33" t="s">
        <v>40</v>
      </c>
      <c r="F17" s="33" t="s">
        <v>53</v>
      </c>
      <c r="G17" s="34" t="s">
        <v>54</v>
      </c>
      <c r="H17" s="34" t="s">
        <v>40</v>
      </c>
      <c r="I17" s="34" t="s">
        <v>55</v>
      </c>
      <c r="J17" s="35" t="s">
        <v>56</v>
      </c>
      <c r="K17" s="36">
        <v>4200</v>
      </c>
      <c r="L17" s="15"/>
      <c r="M17" s="73"/>
      <c r="N17" s="15">
        <f t="shared" si="0"/>
        <v>0</v>
      </c>
      <c r="O17" s="15">
        <v>0.25</v>
      </c>
      <c r="P17" s="73"/>
      <c r="Q17" s="15"/>
      <c r="R17" s="15">
        <f t="shared" si="2"/>
        <v>0</v>
      </c>
      <c r="S17" s="15">
        <v>0.25</v>
      </c>
      <c r="T17" s="15"/>
      <c r="U17" s="73"/>
      <c r="V17" s="15">
        <f>+U17-T17</f>
        <v>0</v>
      </c>
      <c r="W17" s="15">
        <v>0</v>
      </c>
      <c r="X17" s="18">
        <f t="shared" si="6"/>
        <v>0.5</v>
      </c>
      <c r="Y17" s="73"/>
      <c r="Z17" s="15"/>
      <c r="AA17" s="15">
        <f>+Z17-Y17</f>
        <v>0</v>
      </c>
      <c r="AB17" s="15">
        <v>0</v>
      </c>
      <c r="AC17" s="17"/>
      <c r="AD17" s="17"/>
      <c r="AE17" s="15">
        <f>+AD17-AC17</f>
        <v>0</v>
      </c>
      <c r="AF17" s="15">
        <v>0</v>
      </c>
      <c r="AG17" s="15"/>
      <c r="AH17" s="17"/>
      <c r="AI17" s="15">
        <f t="shared" si="3"/>
        <v>0</v>
      </c>
      <c r="AJ17" s="15">
        <v>0</v>
      </c>
      <c r="AK17" s="22"/>
      <c r="AL17" s="73"/>
      <c r="AM17" s="15">
        <f t="shared" si="4"/>
        <v>0</v>
      </c>
      <c r="AN17" s="15">
        <v>0</v>
      </c>
      <c r="AO17" s="18">
        <f t="shared" si="7"/>
        <v>0</v>
      </c>
      <c r="AP17" s="84">
        <f t="shared" si="5"/>
        <v>0.5</v>
      </c>
    </row>
    <row r="18" spans="1:42" ht="12.75">
      <c r="A18" t="s">
        <v>85</v>
      </c>
      <c r="B18" s="37">
        <v>15</v>
      </c>
      <c r="C18" s="38" t="s">
        <v>72</v>
      </c>
      <c r="D18" s="38" t="s">
        <v>70</v>
      </c>
      <c r="E18" s="38" t="s">
        <v>58</v>
      </c>
      <c r="F18" s="38" t="s">
        <v>69</v>
      </c>
      <c r="G18" s="39" t="s">
        <v>70</v>
      </c>
      <c r="H18" s="39" t="s">
        <v>71</v>
      </c>
      <c r="I18" s="39" t="s">
        <v>73</v>
      </c>
      <c r="J18" s="40" t="s">
        <v>41</v>
      </c>
      <c r="K18" s="41">
        <v>4500</v>
      </c>
      <c r="L18" s="15">
        <v>0.3430555555555555</v>
      </c>
      <c r="M18" s="14">
        <v>0.4428472222222222</v>
      </c>
      <c r="N18" s="15">
        <f>+M18-L18</f>
        <v>0.09979166666666672</v>
      </c>
      <c r="O18" s="15">
        <f>+N18-$O$8</f>
        <v>0.04076388888888894</v>
      </c>
      <c r="P18" s="14">
        <v>0.44236111111111115</v>
      </c>
      <c r="Q18" s="15">
        <v>0.4840277777777778</v>
      </c>
      <c r="R18" s="15">
        <f>+Q18-P18</f>
        <v>0.04166666666666663</v>
      </c>
      <c r="S18" s="15">
        <v>0</v>
      </c>
      <c r="T18" s="15">
        <f>+P18</f>
        <v>0.44236111111111115</v>
      </c>
      <c r="U18" s="14"/>
      <c r="V18" s="15">
        <v>0</v>
      </c>
      <c r="W18" s="15">
        <v>0</v>
      </c>
      <c r="X18" s="18">
        <f>+O18+S18+W18</f>
        <v>0.04076388888888894</v>
      </c>
      <c r="Y18" s="14">
        <f>+T18</f>
        <v>0.44236111111111115</v>
      </c>
      <c r="Z18" s="15"/>
      <c r="AA18" s="15">
        <v>0</v>
      </c>
      <c r="AB18" s="15">
        <v>0</v>
      </c>
      <c r="AC18" s="17"/>
      <c r="AD18" s="17"/>
      <c r="AE18" s="15">
        <v>0</v>
      </c>
      <c r="AF18" s="15">
        <v>0</v>
      </c>
      <c r="AG18" s="15"/>
      <c r="AH18" s="17"/>
      <c r="AI18" s="15">
        <f>+AH18-AG18</f>
        <v>0</v>
      </c>
      <c r="AJ18" s="15">
        <v>0</v>
      </c>
      <c r="AK18" s="22"/>
      <c r="AL18" s="14"/>
      <c r="AM18" s="15">
        <f>+AL18-AK18</f>
        <v>0</v>
      </c>
      <c r="AN18" s="15">
        <v>0</v>
      </c>
      <c r="AO18" s="18">
        <f>+AB18+AF18+AJ18+AN18</f>
        <v>0</v>
      </c>
      <c r="AP18" s="84">
        <f>+X18+AO18</f>
        <v>0.04076388888888894</v>
      </c>
    </row>
    <row r="19" spans="1:42" ht="13.5" thickBot="1">
      <c r="A19" t="s">
        <v>85</v>
      </c>
      <c r="B19" s="57">
        <v>16</v>
      </c>
      <c r="C19" s="58" t="s">
        <v>62</v>
      </c>
      <c r="D19" s="58" t="s">
        <v>83</v>
      </c>
      <c r="E19" s="58" t="s">
        <v>33</v>
      </c>
      <c r="F19" s="58" t="s">
        <v>62</v>
      </c>
      <c r="G19" s="59" t="s">
        <v>84</v>
      </c>
      <c r="H19" s="59" t="s">
        <v>40</v>
      </c>
      <c r="I19" s="59" t="s">
        <v>79</v>
      </c>
      <c r="J19" s="60" t="s">
        <v>35</v>
      </c>
      <c r="K19" s="49">
        <v>3900</v>
      </c>
      <c r="L19" s="19"/>
      <c r="M19" s="20"/>
      <c r="N19" s="19">
        <f t="shared" si="0"/>
        <v>0</v>
      </c>
      <c r="O19" s="19">
        <v>0.25</v>
      </c>
      <c r="P19" s="20"/>
      <c r="Q19" s="19"/>
      <c r="R19" s="19">
        <f t="shared" si="2"/>
        <v>0</v>
      </c>
      <c r="S19" s="19">
        <v>0.25</v>
      </c>
      <c r="T19" s="19"/>
      <c r="U19" s="20"/>
      <c r="V19" s="19">
        <f>+U19-T19</f>
        <v>0</v>
      </c>
      <c r="W19" s="19">
        <v>0</v>
      </c>
      <c r="X19" s="24">
        <f>+O19+S19+W19</f>
        <v>0.5</v>
      </c>
      <c r="Y19" s="20"/>
      <c r="Z19" s="19"/>
      <c r="AA19" s="19">
        <f>+Z19-Y19</f>
        <v>0</v>
      </c>
      <c r="AB19" s="19">
        <v>0</v>
      </c>
      <c r="AC19" s="21"/>
      <c r="AD19" s="21"/>
      <c r="AE19" s="19">
        <f>+AD19-AC19</f>
        <v>0</v>
      </c>
      <c r="AF19" s="19">
        <v>0</v>
      </c>
      <c r="AG19" s="19"/>
      <c r="AH19" s="21"/>
      <c r="AI19" s="19">
        <f t="shared" si="3"/>
        <v>0</v>
      </c>
      <c r="AJ19" s="19">
        <v>0</v>
      </c>
      <c r="AK19" s="23"/>
      <c r="AL19" s="20"/>
      <c r="AM19" s="19">
        <f t="shared" si="4"/>
        <v>0</v>
      </c>
      <c r="AN19" s="19">
        <v>0</v>
      </c>
      <c r="AO19" s="24">
        <f t="shared" si="7"/>
        <v>0</v>
      </c>
      <c r="AP19" s="86">
        <f t="shared" si="5"/>
        <v>0.5</v>
      </c>
    </row>
  </sheetData>
  <mergeCells count="3">
    <mergeCell ref="L5:AO5"/>
    <mergeCell ref="L6:X6"/>
    <mergeCell ref="Y6:AO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N19"/>
  <sheetViews>
    <sheetView zoomScale="75" zoomScaleNormal="75" workbookViewId="0" topLeftCell="F1">
      <selection activeCell="M10" sqref="M10"/>
    </sheetView>
  </sheetViews>
  <sheetFormatPr defaultColWidth="11.421875" defaultRowHeight="12.75"/>
  <cols>
    <col min="3" max="3" width="16.140625" style="0" bestFit="1" customWidth="1"/>
    <col min="4" max="4" width="9.8515625" style="0" bestFit="1" customWidth="1"/>
    <col min="5" max="5" width="7.57421875" style="0" customWidth="1"/>
    <col min="6" max="6" width="12.7109375" style="0" customWidth="1"/>
    <col min="7" max="7" width="10.00390625" style="0" customWidth="1"/>
    <col min="8" max="8" width="7.57421875" style="0" customWidth="1"/>
    <col min="9" max="9" width="24.7109375" style="0" customWidth="1"/>
    <col min="10" max="10" width="15.8515625" style="0" customWidth="1"/>
    <col min="11" max="11" width="8.7109375" style="0" customWidth="1"/>
    <col min="12" max="14" width="11.8515625" style="0" customWidth="1"/>
  </cols>
  <sheetData>
    <row r="5" ht="12.75">
      <c r="A5" s="10"/>
    </row>
    <row r="6" spans="1:2" ht="13.5" thickBot="1">
      <c r="A6" s="10"/>
      <c r="B6" t="s">
        <v>97</v>
      </c>
    </row>
    <row r="7" spans="1:14" ht="13.5" thickBot="1">
      <c r="A7" s="3"/>
      <c r="L7" s="5" t="s">
        <v>95</v>
      </c>
      <c r="M7" s="5" t="s">
        <v>95</v>
      </c>
      <c r="N7" s="5" t="s">
        <v>110</v>
      </c>
    </row>
    <row r="8" spans="1:14" ht="13.5" thickBot="1">
      <c r="A8" s="3"/>
      <c r="B8" s="25" t="s">
        <v>22</v>
      </c>
      <c r="C8" s="46" t="s">
        <v>23</v>
      </c>
      <c r="D8" s="1"/>
      <c r="E8" s="1" t="s">
        <v>24</v>
      </c>
      <c r="F8" s="1"/>
      <c r="G8" s="1" t="s">
        <v>25</v>
      </c>
      <c r="H8" s="1" t="s">
        <v>24</v>
      </c>
      <c r="I8" s="1" t="s">
        <v>26</v>
      </c>
      <c r="J8" s="46" t="s">
        <v>27</v>
      </c>
      <c r="K8" s="1" t="s">
        <v>28</v>
      </c>
      <c r="L8" s="5" t="s">
        <v>96</v>
      </c>
      <c r="M8" s="5" t="s">
        <v>78</v>
      </c>
      <c r="N8" s="5" t="s">
        <v>112</v>
      </c>
    </row>
    <row r="9" spans="1:14" ht="12.75">
      <c r="A9" t="s">
        <v>85</v>
      </c>
      <c r="B9" s="27">
        <v>2</v>
      </c>
      <c r="C9" s="93" t="s">
        <v>36</v>
      </c>
      <c r="D9" s="31" t="s">
        <v>37</v>
      </c>
      <c r="E9" s="31" t="s">
        <v>30</v>
      </c>
      <c r="F9" s="31" t="s">
        <v>38</v>
      </c>
      <c r="G9" s="31" t="s">
        <v>39</v>
      </c>
      <c r="H9" s="27" t="s">
        <v>40</v>
      </c>
      <c r="I9" s="31" t="s">
        <v>5</v>
      </c>
      <c r="J9" s="93" t="s">
        <v>41</v>
      </c>
      <c r="K9" s="27">
        <v>4500</v>
      </c>
      <c r="L9" s="95">
        <v>0.06532407407407412</v>
      </c>
      <c r="M9" s="95">
        <v>0.023506944444444462</v>
      </c>
      <c r="N9" s="95">
        <f>+L9+M9</f>
        <v>0.08883101851851857</v>
      </c>
    </row>
    <row r="10" spans="1:14" ht="12.75">
      <c r="A10" t="s">
        <v>85</v>
      </c>
      <c r="B10" s="32">
        <v>12</v>
      </c>
      <c r="C10" s="94" t="s">
        <v>62</v>
      </c>
      <c r="D10" s="36" t="s">
        <v>3</v>
      </c>
      <c r="E10" s="36" t="s">
        <v>33</v>
      </c>
      <c r="F10" s="36" t="s">
        <v>62</v>
      </c>
      <c r="G10" s="36" t="s">
        <v>63</v>
      </c>
      <c r="H10" s="32" t="s">
        <v>58</v>
      </c>
      <c r="I10" s="36" t="s">
        <v>64</v>
      </c>
      <c r="J10" s="94" t="s">
        <v>35</v>
      </c>
      <c r="K10" s="32">
        <v>3900</v>
      </c>
      <c r="L10" s="96">
        <v>0.15935185185185186</v>
      </c>
      <c r="M10" s="96">
        <v>0.046736111111111096</v>
      </c>
      <c r="N10" s="96">
        <f aca="true" t="shared" si="0" ref="N10:N16">+L10+M10</f>
        <v>0.20608796296296295</v>
      </c>
    </row>
    <row r="11" spans="1:14" ht="12.75">
      <c r="A11" t="s">
        <v>85</v>
      </c>
      <c r="B11" s="32">
        <v>3</v>
      </c>
      <c r="C11" s="94" t="s">
        <v>42</v>
      </c>
      <c r="D11" s="36" t="s">
        <v>1</v>
      </c>
      <c r="E11" s="36" t="s">
        <v>33</v>
      </c>
      <c r="F11" s="36" t="s">
        <v>43</v>
      </c>
      <c r="G11" s="36" t="s">
        <v>44</v>
      </c>
      <c r="H11" s="32" t="s">
        <v>33</v>
      </c>
      <c r="I11" s="36" t="s">
        <v>45</v>
      </c>
      <c r="J11" s="94" t="s">
        <v>41</v>
      </c>
      <c r="K11" s="32">
        <v>4500</v>
      </c>
      <c r="L11" s="96">
        <v>0.13199074074074063</v>
      </c>
      <c r="M11" s="96">
        <v>0.08528935185185188</v>
      </c>
      <c r="N11" s="96">
        <f t="shared" si="0"/>
        <v>0.2172800925925925</v>
      </c>
    </row>
    <row r="12" spans="1:14" ht="12.75">
      <c r="A12" t="s">
        <v>85</v>
      </c>
      <c r="B12" s="32">
        <v>9</v>
      </c>
      <c r="C12" s="94" t="s">
        <v>59</v>
      </c>
      <c r="D12" s="36" t="s">
        <v>4</v>
      </c>
      <c r="E12" s="36" t="s">
        <v>30</v>
      </c>
      <c r="F12" s="36" t="s">
        <v>82</v>
      </c>
      <c r="G12" s="36" t="s">
        <v>61</v>
      </c>
      <c r="H12" s="32" t="s">
        <v>40</v>
      </c>
      <c r="I12" s="36" t="s">
        <v>5</v>
      </c>
      <c r="J12" s="94" t="s">
        <v>60</v>
      </c>
      <c r="K12" s="32">
        <v>3000</v>
      </c>
      <c r="L12" s="96">
        <v>0.1944675925925927</v>
      </c>
      <c r="M12" s="96">
        <v>0.061863425925925926</v>
      </c>
      <c r="N12" s="96">
        <f t="shared" si="0"/>
        <v>0.25633101851851864</v>
      </c>
    </row>
    <row r="13" spans="1:14" ht="12.75">
      <c r="A13" t="s">
        <v>86</v>
      </c>
      <c r="B13" s="32">
        <v>8</v>
      </c>
      <c r="C13" s="94" t="s">
        <v>65</v>
      </c>
      <c r="D13" s="36" t="s">
        <v>66</v>
      </c>
      <c r="E13" s="36" t="s">
        <v>30</v>
      </c>
      <c r="F13" s="36" t="s">
        <v>67</v>
      </c>
      <c r="G13" s="36" t="s">
        <v>6</v>
      </c>
      <c r="H13" s="32" t="s">
        <v>30</v>
      </c>
      <c r="I13" s="36" t="s">
        <v>68</v>
      </c>
      <c r="J13" s="94" t="s">
        <v>56</v>
      </c>
      <c r="K13" s="32">
        <v>4200</v>
      </c>
      <c r="L13" s="96">
        <v>0.2063425925925928</v>
      </c>
      <c r="M13" s="96">
        <v>0.08377314814814818</v>
      </c>
      <c r="N13" s="96">
        <f t="shared" si="0"/>
        <v>0.290115740740741</v>
      </c>
    </row>
    <row r="14" spans="1:14" ht="12.75">
      <c r="A14" t="s">
        <v>85</v>
      </c>
      <c r="B14" s="32">
        <v>1</v>
      </c>
      <c r="C14" s="94" t="s">
        <v>29</v>
      </c>
      <c r="D14" s="36" t="s">
        <v>0</v>
      </c>
      <c r="E14" s="36" t="s">
        <v>30</v>
      </c>
      <c r="F14" s="36" t="s">
        <v>31</v>
      </c>
      <c r="G14" s="36" t="s">
        <v>32</v>
      </c>
      <c r="H14" s="32" t="s">
        <v>33</v>
      </c>
      <c r="I14" s="36" t="s">
        <v>34</v>
      </c>
      <c r="J14" s="94" t="s">
        <v>35</v>
      </c>
      <c r="K14" s="32">
        <v>5300</v>
      </c>
      <c r="L14" s="96">
        <v>0.07765046296296305</v>
      </c>
      <c r="M14" s="96">
        <v>0.28501157407407407</v>
      </c>
      <c r="N14" s="96">
        <f t="shared" si="0"/>
        <v>0.36266203703703714</v>
      </c>
    </row>
    <row r="15" spans="1:14" ht="12.75">
      <c r="A15" t="s">
        <v>85</v>
      </c>
      <c r="B15" s="32">
        <v>15</v>
      </c>
      <c r="C15" s="94" t="s">
        <v>72</v>
      </c>
      <c r="D15" s="36" t="s">
        <v>70</v>
      </c>
      <c r="E15" s="36" t="s">
        <v>58</v>
      </c>
      <c r="F15" s="36" t="s">
        <v>69</v>
      </c>
      <c r="G15" s="36" t="s">
        <v>70</v>
      </c>
      <c r="H15" s="32" t="s">
        <v>71</v>
      </c>
      <c r="I15" s="36" t="s">
        <v>73</v>
      </c>
      <c r="J15" s="94" t="s">
        <v>41</v>
      </c>
      <c r="K15" s="32">
        <v>4500</v>
      </c>
      <c r="L15" s="96">
        <v>0.5833333333333334</v>
      </c>
      <c r="M15" s="96">
        <v>0.04076388888888894</v>
      </c>
      <c r="N15" s="96">
        <f>+L15+M15</f>
        <v>0.6240972222222223</v>
      </c>
    </row>
    <row r="16" spans="1:14" ht="13.5" thickBot="1">
      <c r="A16" t="s">
        <v>86</v>
      </c>
      <c r="B16" s="37">
        <v>4</v>
      </c>
      <c r="C16" s="97" t="s">
        <v>46</v>
      </c>
      <c r="D16" s="41" t="s">
        <v>47</v>
      </c>
      <c r="E16" s="41" t="s">
        <v>40</v>
      </c>
      <c r="F16" s="41" t="s">
        <v>48</v>
      </c>
      <c r="G16" s="41" t="s">
        <v>49</v>
      </c>
      <c r="H16" s="37" t="s">
        <v>58</v>
      </c>
      <c r="I16" s="41" t="s">
        <v>50</v>
      </c>
      <c r="J16" s="97" t="s">
        <v>51</v>
      </c>
      <c r="K16" s="37">
        <v>3100</v>
      </c>
      <c r="L16" s="98">
        <v>0.393900462962963</v>
      </c>
      <c r="M16" s="98">
        <v>0.29673611111111114</v>
      </c>
      <c r="N16" s="98">
        <f t="shared" si="0"/>
        <v>0.6906365740740741</v>
      </c>
    </row>
    <row r="17" spans="1:14" ht="12.75">
      <c r="A17" t="s">
        <v>85</v>
      </c>
      <c r="B17" s="27">
        <v>6</v>
      </c>
      <c r="C17" s="93" t="s">
        <v>57</v>
      </c>
      <c r="D17" s="31" t="s">
        <v>6</v>
      </c>
      <c r="E17" s="31" t="s">
        <v>33</v>
      </c>
      <c r="F17" s="31" t="s">
        <v>80</v>
      </c>
      <c r="G17" s="31" t="s">
        <v>81</v>
      </c>
      <c r="H17" s="27" t="s">
        <v>33</v>
      </c>
      <c r="I17" s="31" t="s">
        <v>5</v>
      </c>
      <c r="J17" s="93" t="s">
        <v>41</v>
      </c>
      <c r="K17" s="27">
        <v>4200</v>
      </c>
      <c r="L17" s="95">
        <v>0.520636574074074</v>
      </c>
      <c r="M17" s="103" t="s">
        <v>111</v>
      </c>
      <c r="N17" s="103" t="s">
        <v>111</v>
      </c>
    </row>
    <row r="18" spans="1:14" ht="12.75">
      <c r="A18" t="s">
        <v>85</v>
      </c>
      <c r="B18" s="99">
        <v>16</v>
      </c>
      <c r="C18" s="100" t="s">
        <v>62</v>
      </c>
      <c r="D18" s="101" t="s">
        <v>83</v>
      </c>
      <c r="E18" s="101" t="s">
        <v>33</v>
      </c>
      <c r="F18" s="101" t="s">
        <v>62</v>
      </c>
      <c r="G18" s="101" t="s">
        <v>84</v>
      </c>
      <c r="H18" s="99" t="s">
        <v>40</v>
      </c>
      <c r="I18" s="101" t="s">
        <v>79</v>
      </c>
      <c r="J18" s="100" t="s">
        <v>35</v>
      </c>
      <c r="K18" s="32">
        <v>3900</v>
      </c>
      <c r="L18" s="96">
        <v>0.5833333333333334</v>
      </c>
      <c r="M18" s="104" t="s">
        <v>111</v>
      </c>
      <c r="N18" s="104" t="s">
        <v>111</v>
      </c>
    </row>
    <row r="19" spans="1:14" ht="13.5" thickBot="1">
      <c r="A19" t="s">
        <v>85</v>
      </c>
      <c r="B19" s="42">
        <v>5</v>
      </c>
      <c r="C19" s="102" t="s">
        <v>52</v>
      </c>
      <c r="D19" s="45" t="s">
        <v>2</v>
      </c>
      <c r="E19" s="45" t="s">
        <v>40</v>
      </c>
      <c r="F19" s="45" t="s">
        <v>53</v>
      </c>
      <c r="G19" s="45" t="s">
        <v>54</v>
      </c>
      <c r="H19" s="42" t="s">
        <v>40</v>
      </c>
      <c r="I19" s="45" t="s">
        <v>55</v>
      </c>
      <c r="J19" s="102" t="s">
        <v>56</v>
      </c>
      <c r="K19" s="42">
        <v>4200</v>
      </c>
      <c r="L19" s="105" t="s">
        <v>111</v>
      </c>
      <c r="M19" s="105" t="s">
        <v>111</v>
      </c>
      <c r="N19" s="105" t="s">
        <v>111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UTEXAFRICA  D.I.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H  DREZE</dc:creator>
  <cp:keywords/>
  <dc:description/>
  <cp:lastModifiedBy>pageweb</cp:lastModifiedBy>
  <cp:lastPrinted>2003-11-15T20:29:53Z</cp:lastPrinted>
  <dcterms:created xsi:type="dcterms:W3CDTF">2002-09-20T05:08:30Z</dcterms:created>
  <dcterms:modified xsi:type="dcterms:W3CDTF">2003-11-18T17:45:17Z</dcterms:modified>
  <cp:category/>
  <cp:version/>
  <cp:contentType/>
  <cp:contentStatus/>
</cp:coreProperties>
</file>