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120" windowHeight="9120" activeTab="0"/>
  </bookViews>
  <sheets>
    <sheet name="étape 1" sheetId="1" r:id="rId1"/>
    <sheet name="Cl et1" sheetId="2" r:id="rId2"/>
    <sheet name="étape 2" sheetId="3" r:id="rId3"/>
    <sheet name="Cl et 2" sheetId="4" r:id="rId4"/>
    <sheet name="GENERAL" sheetId="5" r:id="rId5"/>
  </sheets>
  <definedNames>
    <definedName name="_xlnm.Print_Area" localSheetId="4">'GENERAL'!$A$1:$I$26</definedName>
  </definedNames>
  <calcPr fullCalcOnLoad="1"/>
</workbook>
</file>

<file path=xl/sharedStrings.xml><?xml version="1.0" encoding="utf-8"?>
<sst xmlns="http://schemas.openxmlformats.org/spreadsheetml/2006/main" count="654" uniqueCount="150">
  <si>
    <t>N° Course</t>
  </si>
  <si>
    <t>Nom</t>
  </si>
  <si>
    <t>Prénom</t>
  </si>
  <si>
    <t>Groupe sanguin</t>
  </si>
  <si>
    <t>Véhicule</t>
  </si>
  <si>
    <t>Type</t>
  </si>
  <si>
    <t>Cylindrée</t>
  </si>
  <si>
    <t>Moto</t>
  </si>
  <si>
    <t>Auto</t>
  </si>
  <si>
    <t>LAUBSHER</t>
  </si>
  <si>
    <t>Henning</t>
  </si>
  <si>
    <t>LEJEUNE</t>
  </si>
  <si>
    <t>Jean-Pierre</t>
  </si>
  <si>
    <t>KARATANASIS</t>
  </si>
  <si>
    <t>Théo</t>
  </si>
  <si>
    <t>Patrick</t>
  </si>
  <si>
    <t>PEIFFER</t>
  </si>
  <si>
    <t>Edmond</t>
  </si>
  <si>
    <t>Edos / Ricky</t>
  </si>
  <si>
    <t>ARGAZZI / ARGAZZI</t>
  </si>
  <si>
    <t>A +</t>
  </si>
  <si>
    <t>O +</t>
  </si>
  <si>
    <t>A + / O +</t>
  </si>
  <si>
    <t>YAMAHA YZF</t>
  </si>
  <si>
    <t>GASGAS</t>
  </si>
  <si>
    <t>HONDA XR</t>
  </si>
  <si>
    <t>SUZUKI DR</t>
  </si>
  <si>
    <t xml:space="preserve">Départ </t>
  </si>
  <si>
    <t>Arrivée</t>
  </si>
  <si>
    <t>CH 1</t>
  </si>
  <si>
    <t>CH 2</t>
  </si>
  <si>
    <t>CH 3</t>
  </si>
  <si>
    <t xml:space="preserve">CH 5 </t>
  </si>
  <si>
    <t xml:space="preserve">CH 6 </t>
  </si>
  <si>
    <t xml:space="preserve"> </t>
  </si>
  <si>
    <t xml:space="preserve">CH 2 </t>
  </si>
  <si>
    <t>Temps 1</t>
  </si>
  <si>
    <t>Temps 2</t>
  </si>
  <si>
    <t>Temps 5</t>
  </si>
  <si>
    <t>Temps 6</t>
  </si>
  <si>
    <t>LIAISON</t>
  </si>
  <si>
    <t>SPECIALE</t>
  </si>
  <si>
    <t>Temps 7</t>
  </si>
  <si>
    <t>B +</t>
  </si>
  <si>
    <t>CH 4</t>
  </si>
  <si>
    <t>CH 5</t>
  </si>
  <si>
    <t>E T A P E 1</t>
  </si>
  <si>
    <t>Temps 3</t>
  </si>
  <si>
    <t>Temps 4</t>
  </si>
  <si>
    <t>Cumul</t>
  </si>
  <si>
    <t>Pen</t>
  </si>
  <si>
    <t>*</t>
  </si>
  <si>
    <t xml:space="preserve">  </t>
  </si>
  <si>
    <t>Temps</t>
  </si>
  <si>
    <t>ETAPE 1</t>
  </si>
  <si>
    <t>Classement</t>
  </si>
  <si>
    <t>ETAPE 2</t>
  </si>
  <si>
    <t>Diff / Préc</t>
  </si>
  <si>
    <t>Diff / 1er</t>
  </si>
  <si>
    <t>CLASSEMENT GENERAL</t>
  </si>
  <si>
    <t>Menkao</t>
  </si>
  <si>
    <t xml:space="preserve">Bita </t>
  </si>
  <si>
    <t>Bita</t>
  </si>
  <si>
    <t>Mutiene</t>
  </si>
  <si>
    <t>N'Kieme</t>
  </si>
  <si>
    <t>CH 7</t>
  </si>
  <si>
    <t>CH 8</t>
  </si>
  <si>
    <t>Grand Hotel</t>
  </si>
  <si>
    <t>CH 9</t>
  </si>
  <si>
    <t>Limbimbi</t>
  </si>
  <si>
    <t>CH 10</t>
  </si>
  <si>
    <t>Bankana</t>
  </si>
  <si>
    <t>CH 11</t>
  </si>
  <si>
    <t>Temps 8</t>
  </si>
  <si>
    <t>Temps 9</t>
  </si>
  <si>
    <t>Temps 10</t>
  </si>
  <si>
    <t>CH 12</t>
  </si>
  <si>
    <t xml:space="preserve">Bombo </t>
  </si>
  <si>
    <t>Temps 11</t>
  </si>
  <si>
    <t>LATOUR</t>
  </si>
  <si>
    <t>ALBERT</t>
  </si>
  <si>
    <t>Frederic</t>
  </si>
  <si>
    <t>DACRUZ</t>
  </si>
  <si>
    <t>Alain</t>
  </si>
  <si>
    <t>DECEUNINK</t>
  </si>
  <si>
    <t>VDK / LACHER</t>
  </si>
  <si>
    <t>Jean-Marc / Marc</t>
  </si>
  <si>
    <t>DEVOS / ZARDON</t>
  </si>
  <si>
    <t>Didier / David</t>
  </si>
  <si>
    <t>CAGNETTI / QUETAI</t>
  </si>
  <si>
    <t>Pierre / Ludovic</t>
  </si>
  <si>
    <t>KARA / DECLERCQ</t>
  </si>
  <si>
    <t>Zafar / Guy</t>
  </si>
  <si>
    <t>HUGHE / BALLARIN</t>
  </si>
  <si>
    <t>Patrick / Marco</t>
  </si>
  <si>
    <t>Christian / Christophe</t>
  </si>
  <si>
    <t>CH13</t>
  </si>
  <si>
    <t xml:space="preserve">YAMAHA YZ </t>
  </si>
  <si>
    <t xml:space="preserve">SUZUKI  </t>
  </si>
  <si>
    <t>A+/B+</t>
  </si>
  <si>
    <t>PATROL</t>
  </si>
  <si>
    <t>O+/B-</t>
  </si>
  <si>
    <t>DAIATSU</t>
  </si>
  <si>
    <t>O+/B+</t>
  </si>
  <si>
    <t>ISUZU PICK-UP</t>
  </si>
  <si>
    <t>ROTENBERG / CLAVDIANOS</t>
  </si>
  <si>
    <t xml:space="preserve">Nikola / george </t>
  </si>
  <si>
    <t>O-/O+</t>
  </si>
  <si>
    <t>LAND-CRUISER</t>
  </si>
  <si>
    <t>O-/A+</t>
  </si>
  <si>
    <t>LAND-ROVER</t>
  </si>
  <si>
    <t>O+/</t>
  </si>
  <si>
    <t>TOYATA HDJ 80</t>
  </si>
  <si>
    <t>Vincent / Charles</t>
  </si>
  <si>
    <t>BROSE / PANNECOUCKE</t>
  </si>
  <si>
    <t>GILET / BERNIMOLIN</t>
  </si>
  <si>
    <t>Classement provisoire ETAPE 1</t>
  </si>
  <si>
    <t>Diff / Précédent</t>
  </si>
  <si>
    <t>CH 14</t>
  </si>
  <si>
    <t>CH 15</t>
  </si>
  <si>
    <t>Bombo</t>
  </si>
  <si>
    <t>CH 16</t>
  </si>
  <si>
    <t>CH 17</t>
  </si>
  <si>
    <t>CH 18</t>
  </si>
  <si>
    <t>CH 19</t>
  </si>
  <si>
    <t>CH 20</t>
  </si>
  <si>
    <t>CH 21</t>
  </si>
  <si>
    <t>CH 22</t>
  </si>
  <si>
    <t>CH 23</t>
  </si>
  <si>
    <t>CH 24</t>
  </si>
  <si>
    <t>CH 25</t>
  </si>
  <si>
    <t>Temps 12</t>
  </si>
  <si>
    <t>Temps 13</t>
  </si>
  <si>
    <t>Temps 14</t>
  </si>
  <si>
    <t>Temps 15</t>
  </si>
  <si>
    <t>Temps 16</t>
  </si>
  <si>
    <t>Temps 17</t>
  </si>
  <si>
    <t>Temps 18</t>
  </si>
  <si>
    <t>Temps 19</t>
  </si>
  <si>
    <t>Temps 20</t>
  </si>
  <si>
    <t>Temps 21</t>
  </si>
  <si>
    <t>CH 26</t>
  </si>
  <si>
    <t>CH 27</t>
  </si>
  <si>
    <t>Temps 22</t>
  </si>
  <si>
    <t>Classement provisoire ETAPE 2</t>
  </si>
  <si>
    <t>21 ème Marathon des Bateke 2002</t>
  </si>
  <si>
    <t>ETAPE 1 +2</t>
  </si>
  <si>
    <t xml:space="preserve">Nikola / George </t>
  </si>
  <si>
    <t>Section 2</t>
  </si>
  <si>
    <t>Section 1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</si>
</sst>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5">
    <font>
      <sz val="11"/>
      <name val="Arial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1" fontId="0" fillId="0" borderId="1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21" fontId="0" fillId="2" borderId="1" xfId="0" applyNumberFormat="1" applyFill="1" applyBorder="1" applyAlignment="1">
      <alignment/>
    </xf>
    <xf numFmtId="21" fontId="0" fillId="2" borderId="0" xfId="0" applyNumberFormat="1" applyFill="1" applyBorder="1" applyAlignment="1">
      <alignment/>
    </xf>
    <xf numFmtId="20" fontId="0" fillId="2" borderId="2" xfId="0" applyNumberFormat="1" applyFill="1" applyBorder="1" applyAlignment="1">
      <alignment/>
    </xf>
    <xf numFmtId="20" fontId="0" fillId="2" borderId="0" xfId="0" applyNumberFormat="1" applyFill="1" applyBorder="1" applyAlignment="1">
      <alignment/>
    </xf>
    <xf numFmtId="20" fontId="0" fillId="2" borderId="1" xfId="0" applyNumberFormat="1" applyFill="1" applyBorder="1" applyAlignment="1">
      <alignment/>
    </xf>
    <xf numFmtId="20" fontId="0" fillId="3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21" fontId="0" fillId="3" borderId="1" xfId="0" applyNumberFormat="1" applyFont="1" applyFill="1" applyBorder="1" applyAlignment="1">
      <alignment/>
    </xf>
    <xf numFmtId="21" fontId="0" fillId="3" borderId="0" xfId="0" applyNumberFormat="1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20" fontId="0" fillId="3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0" fontId="0" fillId="0" borderId="4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20" fontId="0" fillId="0" borderId="4" xfId="0" applyNumberFormat="1" applyFill="1" applyBorder="1" applyAlignment="1">
      <alignment/>
    </xf>
    <xf numFmtId="20" fontId="0" fillId="0" borderId="0" xfId="0" applyNumberFormat="1" applyFill="1" applyBorder="1" applyAlignment="1">
      <alignment/>
    </xf>
    <xf numFmtId="20" fontId="0" fillId="3" borderId="1" xfId="0" applyNumberFormat="1" applyFill="1" applyBorder="1" applyAlignment="1">
      <alignment/>
    </xf>
    <xf numFmtId="21" fontId="2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21" fontId="0" fillId="3" borderId="0" xfId="0" applyNumberFormat="1" applyFill="1" applyBorder="1" applyAlignment="1">
      <alignment/>
    </xf>
    <xf numFmtId="21" fontId="0" fillId="3" borderId="1" xfId="0" applyNumberFormat="1" applyFill="1" applyBorder="1" applyAlignment="1">
      <alignment/>
    </xf>
    <xf numFmtId="21" fontId="0" fillId="3" borderId="0" xfId="0" applyNumberFormat="1" applyFill="1" applyAlignment="1">
      <alignment/>
    </xf>
    <xf numFmtId="20" fontId="0" fillId="3" borderId="2" xfId="0" applyNumberFormat="1" applyFont="1" applyFill="1" applyBorder="1" applyAlignment="1">
      <alignment/>
    </xf>
    <xf numFmtId="21" fontId="2" fillId="3" borderId="1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wrapText="1"/>
    </xf>
    <xf numFmtId="21" fontId="0" fillId="0" borderId="5" xfId="0" applyNumberForma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workbookViewId="0" topLeftCell="A1">
      <pane xSplit="2" ySplit="4" topLeftCell="A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29" sqref="AT29"/>
    </sheetView>
  </sheetViews>
  <sheetFormatPr defaultColWidth="11.00390625" defaultRowHeight="14.25"/>
  <cols>
    <col min="1" max="1" width="9.75390625" style="0" customWidth="1"/>
    <col min="2" max="2" width="21.625" style="0" customWidth="1"/>
    <col min="3" max="3" width="22.00390625" style="0" customWidth="1"/>
    <col min="4" max="4" width="10.00390625" style="0" customWidth="1"/>
    <col min="5" max="5" width="7.75390625" style="0" customWidth="1"/>
    <col min="6" max="6" width="19.25390625" style="0" customWidth="1"/>
    <col min="45" max="45" width="4.50390625" style="0" customWidth="1"/>
  </cols>
  <sheetData>
    <row r="1" spans="1:29" ht="18">
      <c r="A1" s="1" t="s">
        <v>145</v>
      </c>
      <c r="K1" t="s">
        <v>149</v>
      </c>
      <c r="Y1" s="1" t="s">
        <v>145</v>
      </c>
      <c r="AC1" t="s">
        <v>148</v>
      </c>
    </row>
    <row r="2" spans="8:42" ht="15" thickBot="1">
      <c r="H2" t="s">
        <v>46</v>
      </c>
      <c r="K2" t="s">
        <v>46</v>
      </c>
      <c r="N2" t="s">
        <v>46</v>
      </c>
      <c r="R2" t="s">
        <v>46</v>
      </c>
      <c r="U2" s="28" t="s">
        <v>46</v>
      </c>
      <c r="V2" s="28"/>
      <c r="W2" s="28"/>
      <c r="X2" s="28"/>
      <c r="Y2" t="s">
        <v>46</v>
      </c>
      <c r="AB2" s="28" t="s">
        <v>46</v>
      </c>
      <c r="AC2" s="28"/>
      <c r="AD2" s="28"/>
      <c r="AE2" s="28"/>
      <c r="AF2" t="s">
        <v>46</v>
      </c>
      <c r="AI2" s="28" t="s">
        <v>46</v>
      </c>
      <c r="AJ2" s="28"/>
      <c r="AK2" s="28"/>
      <c r="AL2" s="28"/>
      <c r="AM2" t="s">
        <v>46</v>
      </c>
      <c r="AP2" t="s">
        <v>46</v>
      </c>
    </row>
    <row r="3" spans="10:44" s="3" customFormat="1" ht="13.5" customHeight="1" hidden="1" thickBot="1">
      <c r="J3" s="32">
        <v>0.03068287037037037</v>
      </c>
      <c r="M3" s="3">
        <v>0.010416666666666666</v>
      </c>
      <c r="P3" s="32">
        <v>0.027777777777777776</v>
      </c>
      <c r="Q3" s="33"/>
      <c r="T3" s="3">
        <v>0.02584490740740741</v>
      </c>
      <c r="U3" s="29"/>
      <c r="V3" s="29"/>
      <c r="W3" s="30">
        <v>0.013888888888888888</v>
      </c>
      <c r="X3" s="31"/>
      <c r="AA3" s="3">
        <v>0.013402777777777777</v>
      </c>
      <c r="AB3" s="29"/>
      <c r="AC3" s="29"/>
      <c r="AD3" s="30">
        <v>0.020833333333333332</v>
      </c>
      <c r="AE3" s="31"/>
      <c r="AH3" s="3">
        <v>0.013402777777777777</v>
      </c>
      <c r="AI3" s="29"/>
      <c r="AJ3" s="29"/>
      <c r="AK3" s="30">
        <v>0.013888888888888888</v>
      </c>
      <c r="AL3" s="31"/>
      <c r="AO3" s="3">
        <v>0.013402777777777777</v>
      </c>
      <c r="AR3" s="3">
        <v>0.034027777777777775</v>
      </c>
    </row>
    <row r="4" spans="1:44" ht="26.25" customHeight="1">
      <c r="A4" s="2" t="s">
        <v>0</v>
      </c>
      <c r="B4" t="s">
        <v>1</v>
      </c>
      <c r="C4" t="s">
        <v>2</v>
      </c>
      <c r="D4" s="2" t="s">
        <v>3</v>
      </c>
      <c r="E4" t="s">
        <v>4</v>
      </c>
      <c r="F4" t="s">
        <v>5</v>
      </c>
      <c r="G4" t="s">
        <v>6</v>
      </c>
      <c r="H4" s="61" t="s">
        <v>40</v>
      </c>
      <c r="I4" s="62"/>
      <c r="J4" s="62"/>
      <c r="K4" s="63" t="s">
        <v>41</v>
      </c>
      <c r="L4" s="64"/>
      <c r="M4" s="64"/>
      <c r="N4" s="65" t="s">
        <v>40</v>
      </c>
      <c r="O4" s="66"/>
      <c r="P4" s="66"/>
      <c r="Q4" s="24"/>
      <c r="R4" s="63" t="s">
        <v>41</v>
      </c>
      <c r="S4" s="64"/>
      <c r="T4" s="64"/>
      <c r="U4" s="67" t="s">
        <v>40</v>
      </c>
      <c r="V4" s="68"/>
      <c r="W4" s="68"/>
      <c r="X4" s="19"/>
      <c r="Y4" s="63" t="s">
        <v>41</v>
      </c>
      <c r="Z4" s="64"/>
      <c r="AA4" s="64"/>
      <c r="AB4" s="67" t="s">
        <v>40</v>
      </c>
      <c r="AC4" s="68"/>
      <c r="AD4" s="68"/>
      <c r="AE4" s="19"/>
      <c r="AF4" s="63" t="s">
        <v>41</v>
      </c>
      <c r="AG4" s="64"/>
      <c r="AH4" s="64"/>
      <c r="AI4" s="67" t="s">
        <v>40</v>
      </c>
      <c r="AJ4" s="68"/>
      <c r="AK4" s="68"/>
      <c r="AL4" s="19"/>
      <c r="AM4" s="63" t="s">
        <v>41</v>
      </c>
      <c r="AN4" s="64"/>
      <c r="AO4" s="64"/>
      <c r="AP4" s="61" t="s">
        <v>40</v>
      </c>
      <c r="AQ4" s="62"/>
      <c r="AR4" s="69"/>
    </row>
    <row r="5" spans="8:46" s="41" customFormat="1" ht="14.25">
      <c r="H5" s="42" t="s">
        <v>29</v>
      </c>
      <c r="I5" s="43" t="s">
        <v>30</v>
      </c>
      <c r="J5" s="43"/>
      <c r="K5" s="44" t="s">
        <v>35</v>
      </c>
      <c r="L5" s="45" t="s">
        <v>31</v>
      </c>
      <c r="M5" s="45"/>
      <c r="N5" s="46" t="s">
        <v>31</v>
      </c>
      <c r="O5" s="47" t="s">
        <v>44</v>
      </c>
      <c r="P5" s="47"/>
      <c r="Q5" s="47"/>
      <c r="R5" s="44" t="s">
        <v>44</v>
      </c>
      <c r="S5" s="45" t="s">
        <v>45</v>
      </c>
      <c r="T5" s="45"/>
      <c r="U5" s="48" t="s">
        <v>32</v>
      </c>
      <c r="V5" s="49" t="s">
        <v>33</v>
      </c>
      <c r="W5" s="49"/>
      <c r="X5" s="49"/>
      <c r="Y5" s="44" t="s">
        <v>65</v>
      </c>
      <c r="Z5" s="45" t="s">
        <v>66</v>
      </c>
      <c r="AA5" s="45"/>
      <c r="AB5" s="48" t="s">
        <v>66</v>
      </c>
      <c r="AC5" s="49" t="s">
        <v>68</v>
      </c>
      <c r="AD5" s="49"/>
      <c r="AE5" s="49"/>
      <c r="AF5" s="44" t="s">
        <v>68</v>
      </c>
      <c r="AG5" s="45" t="s">
        <v>70</v>
      </c>
      <c r="AH5" s="45"/>
      <c r="AI5" s="48" t="s">
        <v>70</v>
      </c>
      <c r="AJ5" s="49" t="s">
        <v>72</v>
      </c>
      <c r="AK5" s="49"/>
      <c r="AL5" s="49"/>
      <c r="AM5" s="44" t="s">
        <v>72</v>
      </c>
      <c r="AN5" s="45" t="s">
        <v>76</v>
      </c>
      <c r="AO5" s="45"/>
      <c r="AP5" s="42" t="s">
        <v>76</v>
      </c>
      <c r="AQ5" s="43" t="s">
        <v>96</v>
      </c>
      <c r="AR5" s="50" t="s">
        <v>34</v>
      </c>
      <c r="AT5" s="43" t="s">
        <v>49</v>
      </c>
    </row>
    <row r="6" spans="8:46" s="41" customFormat="1" ht="14.25">
      <c r="H6" s="42" t="s">
        <v>67</v>
      </c>
      <c r="I6" s="43" t="s">
        <v>60</v>
      </c>
      <c r="J6" s="43"/>
      <c r="K6" s="44" t="s">
        <v>60</v>
      </c>
      <c r="L6" s="45" t="s">
        <v>61</v>
      </c>
      <c r="M6" s="45"/>
      <c r="N6" s="46" t="s">
        <v>62</v>
      </c>
      <c r="O6" s="47" t="s">
        <v>63</v>
      </c>
      <c r="P6" s="47"/>
      <c r="Q6" s="47"/>
      <c r="R6" s="44" t="s">
        <v>63</v>
      </c>
      <c r="S6" s="45" t="s">
        <v>64</v>
      </c>
      <c r="T6" s="45"/>
      <c r="U6" s="48" t="s">
        <v>64</v>
      </c>
      <c r="V6" s="49" t="s">
        <v>63</v>
      </c>
      <c r="W6" s="49"/>
      <c r="X6" s="49"/>
      <c r="Y6" s="44" t="s">
        <v>63</v>
      </c>
      <c r="Z6" s="45" t="s">
        <v>64</v>
      </c>
      <c r="AA6" s="45"/>
      <c r="AB6" s="48" t="s">
        <v>64</v>
      </c>
      <c r="AC6" s="49" t="s">
        <v>69</v>
      </c>
      <c r="AD6" s="49"/>
      <c r="AE6" s="49"/>
      <c r="AF6" s="44" t="s">
        <v>69</v>
      </c>
      <c r="AG6" s="45" t="s">
        <v>71</v>
      </c>
      <c r="AH6" s="45"/>
      <c r="AI6" s="48" t="s">
        <v>71</v>
      </c>
      <c r="AJ6" s="49" t="s">
        <v>69</v>
      </c>
      <c r="AK6" s="49"/>
      <c r="AL6" s="49"/>
      <c r="AM6" s="44" t="s">
        <v>69</v>
      </c>
      <c r="AN6" s="45" t="s">
        <v>71</v>
      </c>
      <c r="AO6" s="45"/>
      <c r="AP6" s="42" t="s">
        <v>71</v>
      </c>
      <c r="AQ6" s="43" t="s">
        <v>77</v>
      </c>
      <c r="AR6" s="50"/>
      <c r="AT6" s="43"/>
    </row>
    <row r="7" spans="8:46" s="41" customFormat="1" ht="14.25">
      <c r="H7" s="42" t="s">
        <v>27</v>
      </c>
      <c r="I7" s="43" t="s">
        <v>28</v>
      </c>
      <c r="J7" s="43" t="s">
        <v>36</v>
      </c>
      <c r="K7" s="44" t="s">
        <v>27</v>
      </c>
      <c r="L7" s="45" t="s">
        <v>28</v>
      </c>
      <c r="M7" s="45" t="s">
        <v>37</v>
      </c>
      <c r="N7" s="46" t="s">
        <v>27</v>
      </c>
      <c r="O7" s="47" t="s">
        <v>28</v>
      </c>
      <c r="P7" s="47" t="s">
        <v>47</v>
      </c>
      <c r="Q7" s="47" t="s">
        <v>50</v>
      </c>
      <c r="R7" s="44" t="s">
        <v>27</v>
      </c>
      <c r="S7" s="45" t="s">
        <v>28</v>
      </c>
      <c r="T7" s="45" t="s">
        <v>48</v>
      </c>
      <c r="U7" s="48" t="s">
        <v>27</v>
      </c>
      <c r="V7" s="49" t="s">
        <v>28</v>
      </c>
      <c r="W7" s="49" t="s">
        <v>38</v>
      </c>
      <c r="X7" s="49" t="s">
        <v>50</v>
      </c>
      <c r="Y7" s="44" t="s">
        <v>27</v>
      </c>
      <c r="Z7" s="45" t="s">
        <v>28</v>
      </c>
      <c r="AA7" s="45" t="s">
        <v>39</v>
      </c>
      <c r="AB7" s="48" t="s">
        <v>27</v>
      </c>
      <c r="AC7" s="49" t="s">
        <v>28</v>
      </c>
      <c r="AD7" s="49" t="s">
        <v>42</v>
      </c>
      <c r="AE7" s="49" t="s">
        <v>50</v>
      </c>
      <c r="AF7" s="44" t="s">
        <v>27</v>
      </c>
      <c r="AG7" s="45" t="s">
        <v>28</v>
      </c>
      <c r="AH7" s="45" t="s">
        <v>73</v>
      </c>
      <c r="AI7" s="48" t="s">
        <v>27</v>
      </c>
      <c r="AJ7" s="49" t="s">
        <v>28</v>
      </c>
      <c r="AK7" s="49" t="s">
        <v>74</v>
      </c>
      <c r="AL7" s="49" t="s">
        <v>50</v>
      </c>
      <c r="AM7" s="44" t="s">
        <v>27</v>
      </c>
      <c r="AN7" s="45" t="s">
        <v>28</v>
      </c>
      <c r="AO7" s="45" t="s">
        <v>75</v>
      </c>
      <c r="AP7" s="42" t="s">
        <v>27</v>
      </c>
      <c r="AQ7" s="43" t="s">
        <v>28</v>
      </c>
      <c r="AR7" s="50" t="s">
        <v>78</v>
      </c>
      <c r="AT7" s="43" t="s">
        <v>34</v>
      </c>
    </row>
    <row r="8" spans="8:44" ht="14.25">
      <c r="H8" s="10"/>
      <c r="I8" s="11"/>
      <c r="J8" s="12"/>
      <c r="M8" s="7"/>
      <c r="N8" s="25"/>
      <c r="O8" s="26"/>
      <c r="P8" s="26"/>
      <c r="Q8" s="26"/>
      <c r="R8" s="6"/>
      <c r="S8" s="4"/>
      <c r="T8" s="4"/>
      <c r="U8" s="20"/>
      <c r="V8" s="21"/>
      <c r="W8" s="21"/>
      <c r="X8" s="21"/>
      <c r="Y8" s="6"/>
      <c r="Z8" s="4"/>
      <c r="AA8" s="4"/>
      <c r="AB8" s="20"/>
      <c r="AC8" s="21"/>
      <c r="AD8" s="21"/>
      <c r="AE8" s="21"/>
      <c r="AF8" s="6"/>
      <c r="AG8" s="4"/>
      <c r="AH8" s="4"/>
      <c r="AI8" s="20"/>
      <c r="AJ8" s="21"/>
      <c r="AK8" s="21"/>
      <c r="AL8" s="21"/>
      <c r="AM8" s="6"/>
      <c r="AN8" s="4"/>
      <c r="AO8" s="4"/>
      <c r="AP8" s="10"/>
      <c r="AQ8" s="11"/>
      <c r="AR8" s="12"/>
    </row>
    <row r="9" spans="1:47" ht="14.25">
      <c r="A9">
        <v>20</v>
      </c>
      <c r="B9" t="s">
        <v>79</v>
      </c>
      <c r="C9" t="s">
        <v>15</v>
      </c>
      <c r="D9" t="s">
        <v>21</v>
      </c>
      <c r="E9" t="s">
        <v>7</v>
      </c>
      <c r="F9" t="s">
        <v>26</v>
      </c>
      <c r="G9">
        <v>350</v>
      </c>
      <c r="H9" s="17"/>
      <c r="I9" s="16"/>
      <c r="J9" s="16"/>
      <c r="K9" s="8">
        <v>0.5416666666666666</v>
      </c>
      <c r="L9" s="5">
        <v>0.5611111111111111</v>
      </c>
      <c r="M9" s="9">
        <f aca="true" t="shared" si="0" ref="M9:M26">L9-K9</f>
        <v>0.019444444444444486</v>
      </c>
      <c r="N9" s="34">
        <v>0.5611111111111111</v>
      </c>
      <c r="O9" s="27">
        <v>0.5888888888888889</v>
      </c>
      <c r="P9" s="27">
        <f>O9-N9</f>
        <v>0.02777777777777779</v>
      </c>
      <c r="Q9" s="18">
        <f>IF(P9&lt;$P$3,($P$3-P9)*2,0)</f>
        <v>0</v>
      </c>
      <c r="R9" s="8">
        <v>0.5888888888888889</v>
      </c>
      <c r="S9" s="36">
        <v>0.6191550925925926</v>
      </c>
      <c r="T9" s="5">
        <f aca="true" t="shared" si="1" ref="T9:T16">S9-R9</f>
        <v>0.030266203703703698</v>
      </c>
      <c r="U9" s="22">
        <v>0.6194444444444445</v>
      </c>
      <c r="V9" s="23">
        <v>0</v>
      </c>
      <c r="W9" s="18">
        <f aca="true" t="shared" si="2" ref="W9:W24">V9-U9</f>
        <v>-0.6194444444444445</v>
      </c>
      <c r="X9" s="18">
        <v>0</v>
      </c>
      <c r="Y9" s="8">
        <v>0.6518518518518518</v>
      </c>
      <c r="Z9" s="5">
        <v>0.6825578703703704</v>
      </c>
      <c r="AA9" s="5">
        <f aca="true" t="shared" si="3" ref="AA9:AA16">Z9-Y9</f>
        <v>0.03070601851851862</v>
      </c>
      <c r="AB9" s="52">
        <v>0.6825578703703704</v>
      </c>
      <c r="AC9" s="51">
        <v>0.7069328703703704</v>
      </c>
      <c r="AD9" s="18">
        <f>AC9-AB9</f>
        <v>0.024375000000000036</v>
      </c>
      <c r="AE9" s="18">
        <v>0.003472222222222222</v>
      </c>
      <c r="AF9" s="8">
        <v>0.70625</v>
      </c>
      <c r="AG9" s="5">
        <v>0.7367824074074073</v>
      </c>
      <c r="AH9" s="5">
        <f>AG9-AF9</f>
        <v>0.030532407407407258</v>
      </c>
      <c r="AI9" s="22" t="s">
        <v>34</v>
      </c>
      <c r="AJ9" s="23"/>
      <c r="AK9" s="18"/>
      <c r="AL9" s="18"/>
      <c r="AM9" s="8"/>
      <c r="AN9" s="5"/>
      <c r="AO9" s="5"/>
      <c r="AP9" s="13"/>
      <c r="AQ9" s="14"/>
      <c r="AR9" s="15">
        <f>AQ9-AP9</f>
        <v>0</v>
      </c>
      <c r="AT9" s="3">
        <f>+M9+Q9+T9+X9+AA9+AE9+AH9+AL9+AO9</f>
        <v>0.11442129629629628</v>
      </c>
      <c r="AU9">
        <v>6</v>
      </c>
    </row>
    <row r="10" spans="1:47" ht="14.25">
      <c r="A10">
        <v>21</v>
      </c>
      <c r="B10" t="s">
        <v>80</v>
      </c>
      <c r="C10" t="s">
        <v>81</v>
      </c>
      <c r="D10" t="s">
        <v>43</v>
      </c>
      <c r="E10" t="s">
        <v>7</v>
      </c>
      <c r="F10" t="s">
        <v>98</v>
      </c>
      <c r="G10">
        <v>350</v>
      </c>
      <c r="H10" s="17"/>
      <c r="I10" s="16"/>
      <c r="J10" s="16"/>
      <c r="K10" s="8">
        <v>0.5416666666666666</v>
      </c>
      <c r="L10" s="5">
        <v>0.5613425925925926</v>
      </c>
      <c r="M10" s="9">
        <f t="shared" si="0"/>
        <v>0.01967592592592593</v>
      </c>
      <c r="N10" s="34">
        <v>0.5618055555555556</v>
      </c>
      <c r="O10" s="27">
        <v>0.5895833333333333</v>
      </c>
      <c r="P10" s="27">
        <f aca="true" t="shared" si="4" ref="P10:P16">O10-N10</f>
        <v>0.02777777777777779</v>
      </c>
      <c r="Q10" s="18">
        <f aca="true" t="shared" si="5" ref="Q10:Q16">IF(P10&lt;$P$3,($P$3-P10)*2,0)</f>
        <v>0</v>
      </c>
      <c r="R10" s="8">
        <v>0.5909722222222222</v>
      </c>
      <c r="S10" s="36">
        <v>0.6201388888888889</v>
      </c>
      <c r="T10" s="5">
        <f t="shared" si="1"/>
        <v>0.029166666666666674</v>
      </c>
      <c r="U10" s="22">
        <v>0.6201388888888889</v>
      </c>
      <c r="V10" s="23"/>
      <c r="W10" s="18"/>
      <c r="X10" s="18">
        <v>0</v>
      </c>
      <c r="Y10" s="8">
        <v>0.6534722222222222</v>
      </c>
      <c r="Z10" s="5">
        <v>0.6828125</v>
      </c>
      <c r="AA10" s="5">
        <f t="shared" si="3"/>
        <v>0.029340277777777812</v>
      </c>
      <c r="AB10" s="52">
        <v>0.6828125</v>
      </c>
      <c r="AC10" s="51">
        <v>0.7036805555555555</v>
      </c>
      <c r="AD10" s="18">
        <f aca="true" t="shared" si="6" ref="AD10:AD26">AC10-AB10</f>
        <v>0.020868055555555487</v>
      </c>
      <c r="AE10" s="18">
        <v>0</v>
      </c>
      <c r="AF10" s="8">
        <v>0.7034722222222222</v>
      </c>
      <c r="AG10" s="5">
        <v>0.7316898148148149</v>
      </c>
      <c r="AH10" s="5">
        <f aca="true" t="shared" si="7" ref="AH10:AH16">AG10-AF10</f>
        <v>0.02821759259259271</v>
      </c>
      <c r="AI10" s="22"/>
      <c r="AJ10" s="23"/>
      <c r="AK10" s="18"/>
      <c r="AL10" s="18"/>
      <c r="AM10" s="8"/>
      <c r="AN10" s="5"/>
      <c r="AO10" s="5"/>
      <c r="AP10" s="13"/>
      <c r="AQ10" s="14"/>
      <c r="AR10" s="15"/>
      <c r="AT10" s="3">
        <f aca="true" t="shared" si="8" ref="AT10:AT26">+M10+Q10+T10+X10+AA10+AE10+AH10+AL10+AO10</f>
        <v>0.10640046296296313</v>
      </c>
      <c r="AU10">
        <v>4</v>
      </c>
    </row>
    <row r="11" spans="1:47" ht="14.25">
      <c r="A11">
        <v>22</v>
      </c>
      <c r="B11" t="s">
        <v>11</v>
      </c>
      <c r="C11" t="s">
        <v>12</v>
      </c>
      <c r="D11" t="s">
        <v>21</v>
      </c>
      <c r="E11" t="s">
        <v>7</v>
      </c>
      <c r="F11" t="s">
        <v>23</v>
      </c>
      <c r="G11">
        <v>400</v>
      </c>
      <c r="H11" s="17"/>
      <c r="I11" s="16"/>
      <c r="J11" s="16"/>
      <c r="K11" s="8">
        <v>0.5430555555555555</v>
      </c>
      <c r="L11" s="5">
        <v>0.5603125</v>
      </c>
      <c r="M11" s="9">
        <f t="shared" si="0"/>
        <v>0.017256944444444478</v>
      </c>
      <c r="N11" s="34">
        <v>0.5604166666666667</v>
      </c>
      <c r="O11" s="27">
        <v>0.5881944444444445</v>
      </c>
      <c r="P11" s="27">
        <f t="shared" si="4"/>
        <v>0.02777777777777779</v>
      </c>
      <c r="Q11" s="18">
        <f t="shared" si="5"/>
        <v>0</v>
      </c>
      <c r="R11" s="8">
        <v>0.5893055555555555</v>
      </c>
      <c r="S11" s="36">
        <v>0.6163657407407407</v>
      </c>
      <c r="T11" s="5">
        <f t="shared" si="1"/>
        <v>0.02706018518518516</v>
      </c>
      <c r="U11" s="22">
        <v>0.6166666666666667</v>
      </c>
      <c r="V11" s="23"/>
      <c r="W11" s="18" t="s">
        <v>51</v>
      </c>
      <c r="X11" s="18">
        <f>IF(W11&lt;$W$3,($W$3-W11)*2,0)</f>
        <v>0</v>
      </c>
      <c r="Y11" s="8">
        <v>0.6506944444444445</v>
      </c>
      <c r="Z11" s="5">
        <v>0.67625</v>
      </c>
      <c r="AA11" s="5">
        <f t="shared" si="3"/>
        <v>0.025555555555555554</v>
      </c>
      <c r="AB11" s="52">
        <v>0.67625</v>
      </c>
      <c r="AC11" s="51">
        <v>0.6967361111111111</v>
      </c>
      <c r="AD11" s="18">
        <f t="shared" si="6"/>
        <v>0.020486111111111094</v>
      </c>
      <c r="AE11" s="18">
        <f>IF(AD11&lt;$W$3,($W$3-AD11)*2,0)</f>
        <v>0</v>
      </c>
      <c r="AF11" s="8">
        <v>0.6965277777777777</v>
      </c>
      <c r="AG11" s="5">
        <v>0.7196180555555555</v>
      </c>
      <c r="AH11" s="5">
        <f t="shared" si="7"/>
        <v>0.023090277777777724</v>
      </c>
      <c r="AI11" s="22"/>
      <c r="AJ11" s="23"/>
      <c r="AK11" s="18"/>
      <c r="AL11" s="18"/>
      <c r="AM11" s="8"/>
      <c r="AN11" s="5"/>
      <c r="AO11" s="5"/>
      <c r="AP11" s="13" t="s">
        <v>34</v>
      </c>
      <c r="AQ11" s="14" t="s">
        <v>34</v>
      </c>
      <c r="AR11" s="15" t="s">
        <v>34</v>
      </c>
      <c r="AT11" s="3">
        <f t="shared" si="8"/>
        <v>0.09296296296296291</v>
      </c>
      <c r="AU11">
        <v>2</v>
      </c>
    </row>
    <row r="12" spans="1:47" ht="14.25">
      <c r="A12">
        <v>23</v>
      </c>
      <c r="B12" t="s">
        <v>9</v>
      </c>
      <c r="C12" t="s">
        <v>10</v>
      </c>
      <c r="D12" t="s">
        <v>20</v>
      </c>
      <c r="E12" t="s">
        <v>7</v>
      </c>
      <c r="F12" t="s">
        <v>24</v>
      </c>
      <c r="G12">
        <v>300</v>
      </c>
      <c r="H12" s="17"/>
      <c r="I12" s="16"/>
      <c r="J12" s="16"/>
      <c r="K12" s="8">
        <v>0.5430555555555555</v>
      </c>
      <c r="L12" s="5">
        <v>0.5637268518518518</v>
      </c>
      <c r="M12" s="9">
        <f t="shared" si="0"/>
        <v>0.02067129629629627</v>
      </c>
      <c r="N12" s="34">
        <v>0.5638888888888889</v>
      </c>
      <c r="O12" s="27">
        <v>0.5919560185185185</v>
      </c>
      <c r="P12" s="27">
        <f t="shared" si="4"/>
        <v>0.02806712962962965</v>
      </c>
      <c r="Q12" s="18">
        <f t="shared" si="5"/>
        <v>0</v>
      </c>
      <c r="R12" s="8">
        <v>0.5923611111111111</v>
      </c>
      <c r="S12" s="36">
        <v>0.6249305555555555</v>
      </c>
      <c r="T12" s="5">
        <f t="shared" si="1"/>
        <v>0.03256944444444443</v>
      </c>
      <c r="U12" s="22">
        <v>0.625</v>
      </c>
      <c r="V12" s="23"/>
      <c r="W12" s="18">
        <f t="shared" si="2"/>
        <v>-0.625</v>
      </c>
      <c r="X12" s="18">
        <v>0</v>
      </c>
      <c r="Y12" s="8">
        <v>0.6548611111111111</v>
      </c>
      <c r="Z12" s="5">
        <v>0.6837268518518518</v>
      </c>
      <c r="AA12" s="5">
        <f t="shared" si="3"/>
        <v>0.028865740740740664</v>
      </c>
      <c r="AB12" s="52">
        <v>0.6837268518518518</v>
      </c>
      <c r="AC12" s="51">
        <v>0.7045601851851853</v>
      </c>
      <c r="AD12" s="18">
        <f t="shared" si="6"/>
        <v>0.02083333333333348</v>
      </c>
      <c r="AE12" s="18">
        <f>IF(AD12&lt;$W$3,($W$3-AD12)*2,0)</f>
        <v>0</v>
      </c>
      <c r="AF12" s="8">
        <v>0.70625</v>
      </c>
      <c r="AG12" s="5">
        <v>0.730474537037037</v>
      </c>
      <c r="AH12" s="5">
        <f t="shared" si="7"/>
        <v>0.024224537037036975</v>
      </c>
      <c r="AI12" s="22"/>
      <c r="AJ12" s="23"/>
      <c r="AK12" s="18"/>
      <c r="AL12" s="18"/>
      <c r="AM12" s="8"/>
      <c r="AN12" s="5"/>
      <c r="AO12" s="5"/>
      <c r="AP12" s="13"/>
      <c r="AQ12" s="14"/>
      <c r="AR12" s="15">
        <f>AQ12-AP12</f>
        <v>0</v>
      </c>
      <c r="AT12" s="3">
        <f t="shared" si="8"/>
        <v>0.10633101851851834</v>
      </c>
      <c r="AU12">
        <v>3</v>
      </c>
    </row>
    <row r="13" spans="1:47" ht="14.25">
      <c r="A13">
        <v>24</v>
      </c>
      <c r="B13" t="s">
        <v>13</v>
      </c>
      <c r="C13" t="s">
        <v>14</v>
      </c>
      <c r="D13" t="s">
        <v>20</v>
      </c>
      <c r="E13" t="s">
        <v>7</v>
      </c>
      <c r="F13" t="s">
        <v>25</v>
      </c>
      <c r="G13">
        <v>600</v>
      </c>
      <c r="H13" s="17"/>
      <c r="I13" s="16"/>
      <c r="J13" s="16"/>
      <c r="K13" s="8">
        <v>0.5444444444444444</v>
      </c>
      <c r="L13" s="5">
        <v>0.5642708333333334</v>
      </c>
      <c r="M13" s="9">
        <f t="shared" si="0"/>
        <v>0.01982638888888899</v>
      </c>
      <c r="N13" s="34">
        <v>0.5645833333333333</v>
      </c>
      <c r="O13" s="27">
        <v>0.5933449074074074</v>
      </c>
      <c r="P13" s="27">
        <f t="shared" si="4"/>
        <v>0.028761574074074092</v>
      </c>
      <c r="Q13" s="18">
        <f t="shared" si="5"/>
        <v>0</v>
      </c>
      <c r="R13" s="8">
        <v>0.5944444444444444</v>
      </c>
      <c r="S13" s="36">
        <v>0.6228935185185185</v>
      </c>
      <c r="T13" s="5">
        <f t="shared" si="1"/>
        <v>0.028449074074074043</v>
      </c>
      <c r="U13" s="22">
        <v>0.6229166666666667</v>
      </c>
      <c r="V13" s="23"/>
      <c r="W13" s="18">
        <f t="shared" si="2"/>
        <v>-0.6229166666666667</v>
      </c>
      <c r="X13" s="18">
        <v>0</v>
      </c>
      <c r="Y13" s="8">
        <v>0.6548611111111111</v>
      </c>
      <c r="Z13" s="5">
        <v>0.688287037037037</v>
      </c>
      <c r="AA13" s="5">
        <f t="shared" si="3"/>
        <v>0.03342592592592586</v>
      </c>
      <c r="AB13" s="52">
        <v>0.688287037037037</v>
      </c>
      <c r="AC13" s="51">
        <v>0.7091203703703703</v>
      </c>
      <c r="AD13" s="18">
        <f t="shared" si="6"/>
        <v>0.02083333333333337</v>
      </c>
      <c r="AE13" s="18">
        <f>IF(AD13&lt;$W$3,($W$3-AD13)*2,0)</f>
        <v>0</v>
      </c>
      <c r="AF13" s="8">
        <v>0.7090277777777777</v>
      </c>
      <c r="AG13" s="5">
        <v>0.7361111111111112</v>
      </c>
      <c r="AH13" s="5">
        <f t="shared" si="7"/>
        <v>0.02708333333333346</v>
      </c>
      <c r="AI13" s="22"/>
      <c r="AJ13" s="23"/>
      <c r="AK13" s="18"/>
      <c r="AL13" s="18"/>
      <c r="AM13" s="8"/>
      <c r="AN13" s="5"/>
      <c r="AO13" s="5"/>
      <c r="AP13" s="13"/>
      <c r="AQ13" s="14"/>
      <c r="AR13" s="15">
        <f>AQ13-AP13</f>
        <v>0</v>
      </c>
      <c r="AS13" t="s">
        <v>34</v>
      </c>
      <c r="AT13" s="3">
        <f t="shared" si="8"/>
        <v>0.10878472222222235</v>
      </c>
      <c r="AU13">
        <v>5</v>
      </c>
    </row>
    <row r="14" spans="1:47" ht="14.25">
      <c r="A14">
        <v>25</v>
      </c>
      <c r="B14" t="s">
        <v>82</v>
      </c>
      <c r="C14" t="s">
        <v>81</v>
      </c>
      <c r="D14" t="s">
        <v>20</v>
      </c>
      <c r="E14" t="s">
        <v>7</v>
      </c>
      <c r="F14" t="s">
        <v>23</v>
      </c>
      <c r="G14">
        <v>426</v>
      </c>
      <c r="H14" s="17"/>
      <c r="I14" s="16"/>
      <c r="J14" s="16"/>
      <c r="K14" s="8">
        <v>0.5444444444444444</v>
      </c>
      <c r="L14" s="5">
        <v>0.56625</v>
      </c>
      <c r="M14" s="9">
        <f t="shared" si="0"/>
        <v>0.021805555555555634</v>
      </c>
      <c r="N14" s="34">
        <v>0.5666666666666667</v>
      </c>
      <c r="O14" s="27">
        <v>0.5940856481481481</v>
      </c>
      <c r="P14" s="27">
        <f t="shared" si="4"/>
        <v>0.027418981481481475</v>
      </c>
      <c r="Q14" s="18">
        <v>0</v>
      </c>
      <c r="R14" s="8">
        <v>0.5951388888888889</v>
      </c>
      <c r="S14" s="36">
        <v>0.6218865740740741</v>
      </c>
      <c r="T14" s="5">
        <f t="shared" si="1"/>
        <v>0.02674768518518522</v>
      </c>
      <c r="U14" s="22">
        <v>0.6222222222222222</v>
      </c>
      <c r="V14" s="23"/>
      <c r="W14" s="18"/>
      <c r="X14" s="18">
        <v>0</v>
      </c>
      <c r="Y14" s="8">
        <v>0.6534722222222222</v>
      </c>
      <c r="Z14" s="5">
        <v>0.6810069444444444</v>
      </c>
      <c r="AA14" s="5">
        <f t="shared" si="3"/>
        <v>0.027534722222222197</v>
      </c>
      <c r="AB14" s="52">
        <v>0.6810069444444444</v>
      </c>
      <c r="AC14" s="51">
        <v>0.7018402777777778</v>
      </c>
      <c r="AD14" s="18">
        <f t="shared" si="6"/>
        <v>0.02083333333333337</v>
      </c>
      <c r="AE14" s="18">
        <v>0</v>
      </c>
      <c r="AF14" s="8">
        <v>0.7013888888888888</v>
      </c>
      <c r="AG14" s="5">
        <v>0.7407407407407408</v>
      </c>
      <c r="AH14" s="5">
        <f t="shared" si="7"/>
        <v>0.03935185185185197</v>
      </c>
      <c r="AI14" s="22"/>
      <c r="AJ14" s="23"/>
      <c r="AK14" s="18"/>
      <c r="AL14" s="18"/>
      <c r="AM14" s="8"/>
      <c r="AN14" s="5"/>
      <c r="AO14" s="5"/>
      <c r="AP14" s="13"/>
      <c r="AQ14" s="14"/>
      <c r="AR14" s="15"/>
      <c r="AT14" s="3">
        <f t="shared" si="8"/>
        <v>0.11543981481481502</v>
      </c>
      <c r="AU14">
        <v>7</v>
      </c>
    </row>
    <row r="15" spans="1:47" ht="14.25">
      <c r="A15">
        <v>26</v>
      </c>
      <c r="B15" t="s">
        <v>84</v>
      </c>
      <c r="C15" t="s">
        <v>83</v>
      </c>
      <c r="D15" t="s">
        <v>20</v>
      </c>
      <c r="E15" t="s">
        <v>7</v>
      </c>
      <c r="F15" t="s">
        <v>26</v>
      </c>
      <c r="G15">
        <v>400</v>
      </c>
      <c r="H15" s="17"/>
      <c r="I15" s="16"/>
      <c r="J15" s="16"/>
      <c r="K15" s="8">
        <v>0.5458333333333333</v>
      </c>
      <c r="L15" s="5">
        <v>0.5630092592592593</v>
      </c>
      <c r="M15" s="9">
        <f t="shared" si="0"/>
        <v>0.017175925925925983</v>
      </c>
      <c r="N15" s="34">
        <v>0.5631944444444444</v>
      </c>
      <c r="O15" s="27">
        <v>0.5909722222222222</v>
      </c>
      <c r="P15" s="27">
        <f t="shared" si="4"/>
        <v>0.02777777777777779</v>
      </c>
      <c r="Q15" s="18">
        <f t="shared" si="5"/>
        <v>0</v>
      </c>
      <c r="R15" s="8">
        <v>0.5916666666666667</v>
      </c>
      <c r="S15" s="36">
        <v>0.6184722222222222</v>
      </c>
      <c r="T15" s="5">
        <f t="shared" si="1"/>
        <v>0.026805555555555527</v>
      </c>
      <c r="U15" s="22">
        <v>0.61875</v>
      </c>
      <c r="V15" s="23"/>
      <c r="W15" s="18">
        <f t="shared" si="2"/>
        <v>-0.61875</v>
      </c>
      <c r="X15" s="18">
        <v>0</v>
      </c>
      <c r="Y15" s="8">
        <v>0.6513888888888889</v>
      </c>
      <c r="Z15" s="5">
        <v>0.6838310185185185</v>
      </c>
      <c r="AA15" s="5">
        <f t="shared" si="3"/>
        <v>0.03244212962962956</v>
      </c>
      <c r="AB15" s="52">
        <v>0.6838310185185185</v>
      </c>
      <c r="AC15" s="51"/>
      <c r="AD15" s="18">
        <f t="shared" si="6"/>
        <v>-0.6838310185185185</v>
      </c>
      <c r="AE15" s="18">
        <v>0</v>
      </c>
      <c r="AF15" s="8"/>
      <c r="AG15" s="5"/>
      <c r="AH15" s="5">
        <f t="shared" si="7"/>
        <v>0</v>
      </c>
      <c r="AI15" s="22"/>
      <c r="AJ15" s="23"/>
      <c r="AK15" s="18"/>
      <c r="AL15" s="18"/>
      <c r="AM15" s="8"/>
      <c r="AN15" s="5"/>
      <c r="AO15" s="5"/>
      <c r="AP15" s="13"/>
      <c r="AQ15" s="14"/>
      <c r="AR15" s="15">
        <f>AQ15-AP15</f>
        <v>0</v>
      </c>
      <c r="AT15" s="3" t="s">
        <v>34</v>
      </c>
      <c r="AU15" t="s">
        <v>34</v>
      </c>
    </row>
    <row r="16" spans="1:47" ht="14.25">
      <c r="A16">
        <v>27</v>
      </c>
      <c r="B16" t="s">
        <v>16</v>
      </c>
      <c r="C16" t="s">
        <v>17</v>
      </c>
      <c r="D16" t="s">
        <v>21</v>
      </c>
      <c r="E16" t="s">
        <v>7</v>
      </c>
      <c r="F16" t="s">
        <v>97</v>
      </c>
      <c r="G16">
        <v>250</v>
      </c>
      <c r="H16" s="17"/>
      <c r="I16" s="16"/>
      <c r="J16" s="16"/>
      <c r="K16" s="8">
        <v>0.5458333333333333</v>
      </c>
      <c r="L16" s="5">
        <v>0.5630208333333333</v>
      </c>
      <c r="M16" s="9">
        <f t="shared" si="0"/>
        <v>0.017187500000000022</v>
      </c>
      <c r="N16" s="34">
        <v>0.5631944444444444</v>
      </c>
      <c r="O16" s="27">
        <v>0.5909722222222222</v>
      </c>
      <c r="P16" s="27">
        <f t="shared" si="4"/>
        <v>0.02777777777777779</v>
      </c>
      <c r="Q16" s="18">
        <f t="shared" si="5"/>
        <v>0</v>
      </c>
      <c r="R16" s="8">
        <v>0.5916666666666667</v>
      </c>
      <c r="S16" s="36">
        <v>0.6192476851851852</v>
      </c>
      <c r="T16" s="5">
        <f t="shared" si="1"/>
        <v>0.027581018518518574</v>
      </c>
      <c r="U16" s="22">
        <v>0.6194444444444445</v>
      </c>
      <c r="V16" s="23"/>
      <c r="W16" s="18">
        <f>V16-U16</f>
        <v>-0.6194444444444445</v>
      </c>
      <c r="X16" s="18">
        <v>0</v>
      </c>
      <c r="Y16" s="8">
        <v>0.6534722222222222</v>
      </c>
      <c r="Z16" s="5">
        <v>0.6780555555555555</v>
      </c>
      <c r="AA16" s="5">
        <f t="shared" si="3"/>
        <v>0.02458333333333329</v>
      </c>
      <c r="AB16" s="52">
        <v>0.6780555555555555</v>
      </c>
      <c r="AC16" s="51">
        <v>0.6988888888888889</v>
      </c>
      <c r="AD16" s="18">
        <f t="shared" si="6"/>
        <v>0.02083333333333337</v>
      </c>
      <c r="AE16" s="18">
        <f>IF(AD16&lt;$W$3,($W$3-AD16)*2,0)</f>
        <v>0</v>
      </c>
      <c r="AF16" s="8">
        <v>0.6986111111111111</v>
      </c>
      <c r="AG16" s="5">
        <v>0.7208101851851851</v>
      </c>
      <c r="AH16" s="5">
        <f t="shared" si="7"/>
        <v>0.022199074074074066</v>
      </c>
      <c r="AI16" s="22"/>
      <c r="AJ16" s="23"/>
      <c r="AK16" s="18"/>
      <c r="AL16" s="18"/>
      <c r="AM16" s="8"/>
      <c r="AN16" s="5"/>
      <c r="AO16" s="5"/>
      <c r="AP16" s="13"/>
      <c r="AQ16" s="14"/>
      <c r="AR16" s="15">
        <f>AQ16-AP16</f>
        <v>0</v>
      </c>
      <c r="AT16" s="3">
        <f t="shared" si="8"/>
        <v>0.09155092592592595</v>
      </c>
      <c r="AU16">
        <v>1</v>
      </c>
    </row>
    <row r="17" spans="8:46" ht="14.25">
      <c r="H17" s="17"/>
      <c r="I17" s="16"/>
      <c r="J17" s="16"/>
      <c r="K17" s="8"/>
      <c r="L17" s="5"/>
      <c r="M17" s="9"/>
      <c r="N17" s="34"/>
      <c r="O17" s="27"/>
      <c r="P17" s="27"/>
      <c r="Q17" s="18"/>
      <c r="R17" s="8"/>
      <c r="S17" s="36"/>
      <c r="T17" s="5"/>
      <c r="U17" s="22"/>
      <c r="V17" s="23"/>
      <c r="W17" s="18"/>
      <c r="X17" s="18"/>
      <c r="Y17" s="8"/>
      <c r="Z17" s="5"/>
      <c r="AA17" s="5"/>
      <c r="AB17" s="52"/>
      <c r="AC17" s="51"/>
      <c r="AD17" s="18" t="s">
        <v>34</v>
      </c>
      <c r="AE17" s="18"/>
      <c r="AF17" s="8"/>
      <c r="AG17" s="5"/>
      <c r="AH17" s="5"/>
      <c r="AI17" s="22"/>
      <c r="AJ17" s="23"/>
      <c r="AK17" s="18"/>
      <c r="AL17" s="18"/>
      <c r="AM17" s="8"/>
      <c r="AN17" s="5"/>
      <c r="AO17" s="5"/>
      <c r="AP17" s="13"/>
      <c r="AQ17" s="14"/>
      <c r="AR17" s="15"/>
      <c r="AT17" s="3" t="s">
        <v>34</v>
      </c>
    </row>
    <row r="18" spans="8:46" ht="14.25">
      <c r="H18" s="17"/>
      <c r="I18" s="16"/>
      <c r="J18" s="16" t="s">
        <v>34</v>
      </c>
      <c r="K18" s="8"/>
      <c r="L18" s="5"/>
      <c r="M18" s="9" t="s">
        <v>34</v>
      </c>
      <c r="N18" s="34"/>
      <c r="O18" s="27"/>
      <c r="P18" s="27" t="s">
        <v>34</v>
      </c>
      <c r="Q18" s="18" t="s">
        <v>34</v>
      </c>
      <c r="R18" s="8"/>
      <c r="S18" s="35"/>
      <c r="T18" s="5" t="s">
        <v>34</v>
      </c>
      <c r="U18" s="22"/>
      <c r="V18" s="23"/>
      <c r="W18" s="18" t="s">
        <v>34</v>
      </c>
      <c r="X18" s="18" t="s">
        <v>34</v>
      </c>
      <c r="Y18" s="8"/>
      <c r="Z18" s="5"/>
      <c r="AA18" s="5" t="s">
        <v>34</v>
      </c>
      <c r="AB18" s="52"/>
      <c r="AC18" s="51"/>
      <c r="AD18" s="18" t="s">
        <v>34</v>
      </c>
      <c r="AE18" s="18" t="s">
        <v>34</v>
      </c>
      <c r="AF18" s="8"/>
      <c r="AG18" s="5"/>
      <c r="AH18" s="5" t="s">
        <v>34</v>
      </c>
      <c r="AI18" s="22"/>
      <c r="AJ18" s="23"/>
      <c r="AK18" s="18" t="s">
        <v>34</v>
      </c>
      <c r="AL18" s="18" t="s">
        <v>34</v>
      </c>
      <c r="AM18" s="8"/>
      <c r="AN18" s="5"/>
      <c r="AO18" s="5" t="s">
        <v>34</v>
      </c>
      <c r="AP18" s="13"/>
      <c r="AQ18" s="14"/>
      <c r="AR18" s="15" t="s">
        <v>34</v>
      </c>
      <c r="AT18" s="3" t="s">
        <v>34</v>
      </c>
    </row>
    <row r="19" spans="1:47" ht="14.25">
      <c r="A19">
        <v>1</v>
      </c>
      <c r="B19" t="s">
        <v>85</v>
      </c>
      <c r="C19" t="s">
        <v>86</v>
      </c>
      <c r="D19" t="s">
        <v>109</v>
      </c>
      <c r="E19" t="s">
        <v>8</v>
      </c>
      <c r="F19" t="s">
        <v>110</v>
      </c>
      <c r="G19" t="s">
        <v>34</v>
      </c>
      <c r="H19" s="17"/>
      <c r="I19" s="16"/>
      <c r="J19" s="16"/>
      <c r="K19" s="8">
        <v>0.5625</v>
      </c>
      <c r="L19" s="5">
        <v>0.5831018518518518</v>
      </c>
      <c r="M19" s="9">
        <f>L19-K19</f>
        <v>0.020601851851851816</v>
      </c>
      <c r="N19" s="34">
        <v>0.5833333333333334</v>
      </c>
      <c r="O19" s="27">
        <v>0.6108449074074074</v>
      </c>
      <c r="P19" s="27">
        <f aca="true" t="shared" si="9" ref="P19:P26">O19-N19</f>
        <v>0.027511574074074008</v>
      </c>
      <c r="Q19" s="18">
        <f>IF(P19&lt;$P$3,($P$3-P19)*2,0)</f>
        <v>0.0005324074074075369</v>
      </c>
      <c r="R19" s="8">
        <v>0.6118055555555556</v>
      </c>
      <c r="S19" s="36">
        <v>0.6426157407407408</v>
      </c>
      <c r="T19" s="5">
        <f>S19-R19</f>
        <v>0.03081018518518519</v>
      </c>
      <c r="U19" s="22">
        <v>0.6430555555555556</v>
      </c>
      <c r="V19" s="23"/>
      <c r="W19" s="18">
        <f>V19-U19</f>
        <v>-0.6430555555555556</v>
      </c>
      <c r="X19" s="18">
        <v>0</v>
      </c>
      <c r="Y19" s="8">
        <v>0.6909722222222222</v>
      </c>
      <c r="Z19" s="5">
        <v>0.7212152777777777</v>
      </c>
      <c r="AA19" s="5">
        <f>Z19-Y19</f>
        <v>0.03024305555555551</v>
      </c>
      <c r="AB19" s="52">
        <v>0.7212152777777777</v>
      </c>
      <c r="AC19" s="51">
        <v>0.7420486111111111</v>
      </c>
      <c r="AD19" s="18">
        <f t="shared" si="6"/>
        <v>0.02083333333333337</v>
      </c>
      <c r="AE19" s="18">
        <f>IF(AD19&lt;$W$3,($W$3-AD19)*2,0)</f>
        <v>0</v>
      </c>
      <c r="AF19" s="8">
        <v>0.7416666666666667</v>
      </c>
      <c r="AG19" s="5">
        <v>0.7714699074074075</v>
      </c>
      <c r="AH19" s="5">
        <f>AG19-AF19</f>
        <v>0.02980324074074081</v>
      </c>
      <c r="AI19" s="52">
        <v>0.7714699074074075</v>
      </c>
      <c r="AJ19" s="51">
        <v>0.7847222222222222</v>
      </c>
      <c r="AK19" s="18">
        <f>AJ19-AI19</f>
        <v>0.013252314814814703</v>
      </c>
      <c r="AL19" s="18">
        <v>0</v>
      </c>
      <c r="AM19" s="8">
        <v>0.7847222222222222</v>
      </c>
      <c r="AN19" s="5">
        <v>0.8145023148148148</v>
      </c>
      <c r="AO19" s="5">
        <f>AN19-AM19</f>
        <v>0.029780092592592622</v>
      </c>
      <c r="AP19" s="13"/>
      <c r="AQ19" s="14"/>
      <c r="AR19" s="15">
        <f>AQ19-AP19</f>
        <v>0</v>
      </c>
      <c r="AT19" s="3">
        <f t="shared" si="8"/>
        <v>0.14177083333333348</v>
      </c>
      <c r="AU19">
        <v>1</v>
      </c>
    </row>
    <row r="20" spans="1:47" ht="14.25">
      <c r="A20">
        <v>2</v>
      </c>
      <c r="B20" t="s">
        <v>105</v>
      </c>
      <c r="C20" t="s">
        <v>106</v>
      </c>
      <c r="D20" t="s">
        <v>107</v>
      </c>
      <c r="E20" t="s">
        <v>8</v>
      </c>
      <c r="F20" t="s">
        <v>108</v>
      </c>
      <c r="H20" s="17"/>
      <c r="I20" s="16"/>
      <c r="J20" s="16"/>
      <c r="K20" s="8">
        <v>0.5638888888888889</v>
      </c>
      <c r="L20" s="5">
        <v>0.5842592592592593</v>
      </c>
      <c r="M20" s="9">
        <f t="shared" si="0"/>
        <v>0.020370370370370372</v>
      </c>
      <c r="N20" s="34">
        <v>0.5847222222222223</v>
      </c>
      <c r="O20" s="27">
        <v>0.6120601851851851</v>
      </c>
      <c r="P20" s="27">
        <f t="shared" si="9"/>
        <v>0.02733796296296287</v>
      </c>
      <c r="Q20" s="18">
        <v>0</v>
      </c>
      <c r="R20" s="8"/>
      <c r="S20" s="36">
        <v>0.6944328703703704</v>
      </c>
      <c r="T20" s="5">
        <f aca="true" t="shared" si="10" ref="T20:T26">S20-R20</f>
        <v>0.6944328703703704</v>
      </c>
      <c r="U20" s="22">
        <v>0.6944444444444445</v>
      </c>
      <c r="V20" s="23"/>
      <c r="W20" s="18">
        <f t="shared" si="2"/>
        <v>-0.6944444444444445</v>
      </c>
      <c r="X20" s="18">
        <v>0</v>
      </c>
      <c r="Y20" s="8"/>
      <c r="Z20" s="5" t="s">
        <v>34</v>
      </c>
      <c r="AA20" s="5" t="e">
        <f aca="true" t="shared" si="11" ref="AA20:AA26">Z20-Y20</f>
        <v>#VALUE!</v>
      </c>
      <c r="AB20" s="52" t="s">
        <v>34</v>
      </c>
      <c r="AC20" s="51"/>
      <c r="AD20" s="18" t="e">
        <f t="shared" si="6"/>
        <v>#VALUE!</v>
      </c>
      <c r="AE20" s="18" t="e">
        <f aca="true" t="shared" si="12" ref="AE20:AE26">IF(AD20&lt;$W$3,($W$3-AD20)*2,0)</f>
        <v>#VALUE!</v>
      </c>
      <c r="AF20" s="8"/>
      <c r="AG20" s="5"/>
      <c r="AH20" s="5">
        <f aca="true" t="shared" si="13" ref="AH20:AH26">AG20-AF20</f>
        <v>0</v>
      </c>
      <c r="AI20" s="52"/>
      <c r="AJ20" s="51"/>
      <c r="AK20" s="18">
        <f aca="true" t="shared" si="14" ref="AK20:AK26">AJ20-AI20</f>
        <v>0</v>
      </c>
      <c r="AL20" s="18">
        <v>0</v>
      </c>
      <c r="AM20" s="8"/>
      <c r="AN20" s="5"/>
      <c r="AO20" s="5">
        <f aca="true" t="shared" si="15" ref="AO20:AO26">AN20-AM20</f>
        <v>0</v>
      </c>
      <c r="AP20" s="13"/>
      <c r="AQ20" s="14"/>
      <c r="AR20" s="15">
        <f>AQ20-AP20</f>
        <v>0</v>
      </c>
      <c r="AT20" s="3" t="s">
        <v>34</v>
      </c>
      <c r="AU20" t="s">
        <v>34</v>
      </c>
    </row>
    <row r="21" spans="1:47" ht="14.25">
      <c r="A21">
        <v>3</v>
      </c>
      <c r="B21" t="s">
        <v>87</v>
      </c>
      <c r="C21" t="s">
        <v>88</v>
      </c>
      <c r="D21" t="s">
        <v>101</v>
      </c>
      <c r="E21" t="s">
        <v>8</v>
      </c>
      <c r="F21" t="s">
        <v>102</v>
      </c>
      <c r="H21" s="17"/>
      <c r="I21" s="16"/>
      <c r="J21" s="16"/>
      <c r="K21" s="8">
        <v>0.5652777777777778</v>
      </c>
      <c r="L21" s="3">
        <v>0.5874537037037036</v>
      </c>
      <c r="M21" s="9">
        <f t="shared" si="0"/>
        <v>0.022175925925925877</v>
      </c>
      <c r="N21" s="34">
        <v>0.5875</v>
      </c>
      <c r="O21" s="27">
        <v>0.6152314814814815</v>
      </c>
      <c r="P21" s="27">
        <f t="shared" si="9"/>
        <v>0.027731481481481524</v>
      </c>
      <c r="Q21" s="18">
        <f>IF(P21&lt;$P$3,($P$3-P21)*2,0)</f>
        <v>9.25925925925053E-05</v>
      </c>
      <c r="R21" s="3">
        <v>0.6166666666666667</v>
      </c>
      <c r="S21" s="3">
        <v>0.65</v>
      </c>
      <c r="T21" s="5">
        <f t="shared" si="10"/>
        <v>0.033333333333333326</v>
      </c>
      <c r="U21" s="22">
        <v>0.65</v>
      </c>
      <c r="V21" s="23"/>
      <c r="W21" s="18">
        <f>V21-U21</f>
        <v>-0.65</v>
      </c>
      <c r="X21" s="18">
        <v>0</v>
      </c>
      <c r="Y21" s="3">
        <v>0.6923611111111111</v>
      </c>
      <c r="Z21" s="3">
        <v>0.7234490740740741</v>
      </c>
      <c r="AA21" s="5">
        <f t="shared" si="11"/>
        <v>0.03108796296296301</v>
      </c>
      <c r="AB21" s="52">
        <v>0.7234490740740741</v>
      </c>
      <c r="AC21" s="51">
        <v>0.7439351851851851</v>
      </c>
      <c r="AD21" s="18">
        <f t="shared" si="6"/>
        <v>0.020486111111110983</v>
      </c>
      <c r="AE21" s="18">
        <f t="shared" si="12"/>
        <v>0</v>
      </c>
      <c r="AF21" s="8">
        <v>0.74375</v>
      </c>
      <c r="AG21" s="3">
        <v>0.7769907407407407</v>
      </c>
      <c r="AH21" s="5">
        <f t="shared" si="13"/>
        <v>0.03324074074074068</v>
      </c>
      <c r="AI21" s="52">
        <v>0.7769907407407407</v>
      </c>
      <c r="AJ21" s="53">
        <v>0.7895833333333333</v>
      </c>
      <c r="AK21" s="18">
        <f t="shared" si="14"/>
        <v>0.0125925925925926</v>
      </c>
      <c r="AL21" s="54">
        <v>0</v>
      </c>
      <c r="AM21" s="3">
        <v>0.7895833333333333</v>
      </c>
      <c r="AN21" s="3">
        <v>0.8198263888888889</v>
      </c>
      <c r="AO21" s="5">
        <f t="shared" si="15"/>
        <v>0.03024305555555562</v>
      </c>
      <c r="AP21" s="13"/>
      <c r="AQ21" s="14"/>
      <c r="AR21" s="15"/>
      <c r="AT21" s="3">
        <f t="shared" si="8"/>
        <v>0.15017361111111102</v>
      </c>
      <c r="AU21">
        <v>3</v>
      </c>
    </row>
    <row r="22" spans="1:47" ht="14.25">
      <c r="A22">
        <v>4</v>
      </c>
      <c r="B22" t="s">
        <v>93</v>
      </c>
      <c r="C22" t="s">
        <v>94</v>
      </c>
      <c r="D22" t="s">
        <v>103</v>
      </c>
      <c r="E22" t="s">
        <v>8</v>
      </c>
      <c r="F22" t="s">
        <v>104</v>
      </c>
      <c r="G22" t="s">
        <v>34</v>
      </c>
      <c r="H22" s="17"/>
      <c r="I22" s="16"/>
      <c r="J22" s="16"/>
      <c r="K22" s="8">
        <v>0.5666666666666667</v>
      </c>
      <c r="L22" s="5">
        <v>0.5866666666666667</v>
      </c>
      <c r="M22" s="9">
        <f t="shared" si="0"/>
        <v>0.020000000000000018</v>
      </c>
      <c r="N22" s="34">
        <v>0.5868055555555556</v>
      </c>
      <c r="O22" s="27">
        <v>0.6138888888888888</v>
      </c>
      <c r="P22" s="27">
        <f t="shared" si="9"/>
        <v>0.027083333333333237</v>
      </c>
      <c r="Q22" s="18">
        <v>0</v>
      </c>
      <c r="R22" s="8">
        <v>0.6159722222222223</v>
      </c>
      <c r="S22" s="36">
        <v>0.6542129629629629</v>
      </c>
      <c r="T22" s="5">
        <f t="shared" si="10"/>
        <v>0.038240740740740686</v>
      </c>
      <c r="U22" s="22">
        <v>0.6548611111111111</v>
      </c>
      <c r="V22" s="23"/>
      <c r="W22" s="18">
        <f t="shared" si="2"/>
        <v>-0.6548611111111111</v>
      </c>
      <c r="X22" s="18">
        <v>0</v>
      </c>
      <c r="Y22" s="8">
        <v>0.69375</v>
      </c>
      <c r="Z22" s="5">
        <v>0.7274189814814815</v>
      </c>
      <c r="AA22" s="5">
        <f t="shared" si="11"/>
        <v>0.033668981481481564</v>
      </c>
      <c r="AB22" s="52">
        <v>0.7274189814814815</v>
      </c>
      <c r="AC22" s="51">
        <v>0.7482523148148149</v>
      </c>
      <c r="AD22" s="18">
        <f t="shared" si="6"/>
        <v>0.02083333333333337</v>
      </c>
      <c r="AE22" s="18">
        <f t="shared" si="12"/>
        <v>0</v>
      </c>
      <c r="AF22" s="8">
        <v>0.7479166666666667</v>
      </c>
      <c r="AG22" s="5">
        <v>0.7786921296296296</v>
      </c>
      <c r="AH22" s="5">
        <f t="shared" si="13"/>
        <v>0.030775462962962963</v>
      </c>
      <c r="AI22" s="52">
        <v>0.7786921296296296</v>
      </c>
      <c r="AJ22" s="51">
        <v>0.79375</v>
      </c>
      <c r="AK22" s="18">
        <f t="shared" si="14"/>
        <v>0.015057870370370319</v>
      </c>
      <c r="AL22" s="18">
        <f>IF(AK22&lt;$W$3,($W$3-AK22)*2,0)</f>
        <v>0</v>
      </c>
      <c r="AM22" s="8">
        <v>0.79375</v>
      </c>
      <c r="AN22" s="5">
        <v>0.8224768518518518</v>
      </c>
      <c r="AO22" s="5">
        <f t="shared" si="15"/>
        <v>0.028726851851851865</v>
      </c>
      <c r="AP22" s="13"/>
      <c r="AQ22" s="14"/>
      <c r="AR22" s="15">
        <f>AQ22-AP22</f>
        <v>0</v>
      </c>
      <c r="AT22" s="3">
        <f t="shared" si="8"/>
        <v>0.1514120370370371</v>
      </c>
      <c r="AU22">
        <v>4</v>
      </c>
    </row>
    <row r="23" spans="1:47" ht="14.25">
      <c r="A23">
        <v>5</v>
      </c>
      <c r="B23" t="s">
        <v>91</v>
      </c>
      <c r="C23" t="s">
        <v>92</v>
      </c>
      <c r="D23" t="s">
        <v>111</v>
      </c>
      <c r="E23" t="s">
        <v>8</v>
      </c>
      <c r="F23" t="s">
        <v>112</v>
      </c>
      <c r="H23" s="17"/>
      <c r="I23" s="16"/>
      <c r="J23" s="16"/>
      <c r="K23" s="8">
        <v>0.5680555555555555</v>
      </c>
      <c r="L23" s="5">
        <v>0.5865162037037037</v>
      </c>
      <c r="M23" s="9">
        <f t="shared" si="0"/>
        <v>0.018460648148148184</v>
      </c>
      <c r="N23" s="34">
        <v>0.5868055555555556</v>
      </c>
      <c r="O23" s="27">
        <v>0.6134953703703704</v>
      </c>
      <c r="P23" s="27">
        <f t="shared" si="9"/>
        <v>0.026689814814814805</v>
      </c>
      <c r="Q23" s="18">
        <v>0</v>
      </c>
      <c r="R23" s="8">
        <v>0.6145833333333334</v>
      </c>
      <c r="S23" s="36">
        <v>0.6639814814814815</v>
      </c>
      <c r="T23" s="5">
        <f t="shared" si="10"/>
        <v>0.049398148148148135</v>
      </c>
      <c r="U23" s="22">
        <v>0.6645833333333333</v>
      </c>
      <c r="V23" s="23"/>
      <c r="W23" s="18">
        <f t="shared" si="2"/>
        <v>-0.6645833333333333</v>
      </c>
      <c r="X23" s="18">
        <v>0</v>
      </c>
      <c r="Y23" s="8">
        <v>0.7090277777777777</v>
      </c>
      <c r="Z23" s="5">
        <v>0.7435532407407407</v>
      </c>
      <c r="AA23" s="5">
        <f t="shared" si="11"/>
        <v>0.034525462962962994</v>
      </c>
      <c r="AB23" s="52">
        <v>0.7435532407407407</v>
      </c>
      <c r="AC23" s="51">
        <v>0.7604166666666666</v>
      </c>
      <c r="AD23" s="18">
        <f t="shared" si="6"/>
        <v>0.016863425925925934</v>
      </c>
      <c r="AE23" s="18">
        <f t="shared" si="12"/>
        <v>0</v>
      </c>
      <c r="AF23" s="8">
        <v>0.7604166666666666</v>
      </c>
      <c r="AG23" s="5">
        <v>0.7967708333333333</v>
      </c>
      <c r="AH23" s="5">
        <f t="shared" si="13"/>
        <v>0.03635416666666669</v>
      </c>
      <c r="AI23" s="52">
        <v>0.7967708333333333</v>
      </c>
      <c r="AJ23" s="51">
        <v>0.8055555555555555</v>
      </c>
      <c r="AK23" s="18">
        <f t="shared" si="14"/>
        <v>0.008784722222222152</v>
      </c>
      <c r="AL23" s="18">
        <v>0</v>
      </c>
      <c r="AM23" s="8">
        <v>0.8055555555555555</v>
      </c>
      <c r="AN23" s="5">
        <v>0.8357638888888889</v>
      </c>
      <c r="AO23" s="5">
        <f t="shared" si="15"/>
        <v>0.030208333333333393</v>
      </c>
      <c r="AP23" s="13"/>
      <c r="AQ23" s="14"/>
      <c r="AR23" s="15" t="s">
        <v>34</v>
      </c>
      <c r="AT23" s="3">
        <f t="shared" si="8"/>
        <v>0.1689467592592594</v>
      </c>
      <c r="AU23">
        <v>5</v>
      </c>
    </row>
    <row r="24" spans="1:47" ht="14.25">
      <c r="A24">
        <v>6</v>
      </c>
      <c r="B24" t="s">
        <v>114</v>
      </c>
      <c r="C24" t="s">
        <v>95</v>
      </c>
      <c r="D24" t="s">
        <v>34</v>
      </c>
      <c r="E24" t="s">
        <v>8</v>
      </c>
      <c r="F24" t="s">
        <v>34</v>
      </c>
      <c r="G24" t="s">
        <v>34</v>
      </c>
      <c r="H24" s="17"/>
      <c r="I24" s="16"/>
      <c r="J24" s="16"/>
      <c r="K24" s="8">
        <v>0.5694444444444444</v>
      </c>
      <c r="L24" s="5">
        <v>0.5935879629629629</v>
      </c>
      <c r="M24" s="9">
        <f t="shared" si="0"/>
        <v>0.02414351851851848</v>
      </c>
      <c r="N24" s="34">
        <v>0.59375</v>
      </c>
      <c r="O24" s="27">
        <v>0.6236458333333333</v>
      </c>
      <c r="P24" s="27">
        <f t="shared" si="9"/>
        <v>0.029895833333333344</v>
      </c>
      <c r="Q24" s="18">
        <f>IF(P24&lt;$P$3,($P$3-P24)*2,0)</f>
        <v>0</v>
      </c>
      <c r="R24" s="8"/>
      <c r="S24" s="36"/>
      <c r="T24" s="5">
        <f>S24-R24</f>
        <v>0</v>
      </c>
      <c r="U24" s="22"/>
      <c r="V24" s="23"/>
      <c r="W24" s="18">
        <f t="shared" si="2"/>
        <v>0</v>
      </c>
      <c r="X24" s="18">
        <v>0</v>
      </c>
      <c r="Y24" s="8"/>
      <c r="Z24" s="5"/>
      <c r="AA24" s="5">
        <f t="shared" si="11"/>
        <v>0</v>
      </c>
      <c r="AB24" s="52"/>
      <c r="AC24" s="51"/>
      <c r="AD24" s="18">
        <f t="shared" si="6"/>
        <v>0</v>
      </c>
      <c r="AE24" s="18">
        <v>0</v>
      </c>
      <c r="AF24" s="8"/>
      <c r="AG24" s="5"/>
      <c r="AH24" s="5">
        <f t="shared" si="13"/>
        <v>0</v>
      </c>
      <c r="AI24" s="52"/>
      <c r="AJ24" s="51"/>
      <c r="AK24" s="18">
        <f t="shared" si="14"/>
        <v>0</v>
      </c>
      <c r="AL24" s="18">
        <v>0</v>
      </c>
      <c r="AM24" s="8"/>
      <c r="AN24" s="5"/>
      <c r="AO24" s="5">
        <f t="shared" si="15"/>
        <v>0</v>
      </c>
      <c r="AP24" s="13"/>
      <c r="AQ24" s="14"/>
      <c r="AR24" s="15">
        <f>AQ24-AP24</f>
        <v>0</v>
      </c>
      <c r="AT24" s="3" t="s">
        <v>34</v>
      </c>
      <c r="AU24" t="s">
        <v>34</v>
      </c>
    </row>
    <row r="25" spans="1:47" ht="14.25">
      <c r="A25">
        <v>8</v>
      </c>
      <c r="B25" t="s">
        <v>89</v>
      </c>
      <c r="C25" t="s">
        <v>90</v>
      </c>
      <c r="D25" t="s">
        <v>99</v>
      </c>
      <c r="E25" t="s">
        <v>8</v>
      </c>
      <c r="F25" t="s">
        <v>100</v>
      </c>
      <c r="G25" t="s">
        <v>34</v>
      </c>
      <c r="H25" s="17"/>
      <c r="I25" s="16"/>
      <c r="J25" s="16"/>
      <c r="K25" s="8">
        <v>0.5722222222222222</v>
      </c>
      <c r="L25" s="5">
        <v>0.5958796296296297</v>
      </c>
      <c r="M25" s="9">
        <f t="shared" si="0"/>
        <v>0.023657407407407516</v>
      </c>
      <c r="N25" s="34">
        <v>0.5965277777777778</v>
      </c>
      <c r="O25" s="27">
        <v>0.6236458333333333</v>
      </c>
      <c r="P25" s="27">
        <f t="shared" si="9"/>
        <v>0.027118055555555576</v>
      </c>
      <c r="Q25" s="18">
        <v>0</v>
      </c>
      <c r="R25" s="8">
        <v>0.625</v>
      </c>
      <c r="S25" s="36">
        <v>0.6615625</v>
      </c>
      <c r="T25" s="5">
        <f t="shared" si="10"/>
        <v>0.03656250000000005</v>
      </c>
      <c r="U25" s="22">
        <v>0.6618055555555555</v>
      </c>
      <c r="V25" s="23"/>
      <c r="W25" s="18">
        <f>V25-U25</f>
        <v>-0.6618055555555555</v>
      </c>
      <c r="X25" s="18">
        <v>0</v>
      </c>
      <c r="Y25" s="8">
        <v>0.6965277777777777</v>
      </c>
      <c r="Z25" s="5">
        <v>0.731388888888889</v>
      </c>
      <c r="AA25" s="5">
        <f t="shared" si="11"/>
        <v>0.03486111111111123</v>
      </c>
      <c r="AB25" s="52">
        <v>0.731388888888889</v>
      </c>
      <c r="AC25" s="51">
        <v>0.7520833333333333</v>
      </c>
      <c r="AD25" s="18">
        <f t="shared" si="6"/>
        <v>0.02069444444444435</v>
      </c>
      <c r="AE25" s="18">
        <f t="shared" si="12"/>
        <v>0</v>
      </c>
      <c r="AF25" s="8">
        <v>0.7520833333333333</v>
      </c>
      <c r="AG25" s="5">
        <v>0.799074074074074</v>
      </c>
      <c r="AH25" s="5">
        <f t="shared" si="13"/>
        <v>0.04699074074074072</v>
      </c>
      <c r="AI25" s="52">
        <v>0.799074074074074</v>
      </c>
      <c r="AJ25" s="51">
        <v>0.8180555555555555</v>
      </c>
      <c r="AK25" s="18">
        <f t="shared" si="14"/>
        <v>0.018981481481481488</v>
      </c>
      <c r="AL25" s="18">
        <v>0.004861111111111111</v>
      </c>
      <c r="AM25" s="8">
        <v>0.8180555555555555</v>
      </c>
      <c r="AN25" s="5">
        <v>0.8549074074074073</v>
      </c>
      <c r="AO25" s="5">
        <f t="shared" si="15"/>
        <v>0.0368518518518518</v>
      </c>
      <c r="AP25" s="13"/>
      <c r="AQ25" s="14"/>
      <c r="AR25" s="15">
        <f>AQ25-AP25</f>
        <v>0</v>
      </c>
      <c r="AT25" s="3">
        <f t="shared" si="8"/>
        <v>0.18378472222222245</v>
      </c>
      <c r="AU25">
        <v>6</v>
      </c>
    </row>
    <row r="26" spans="1:47" ht="14.25">
      <c r="A26">
        <v>9</v>
      </c>
      <c r="B26" t="s">
        <v>115</v>
      </c>
      <c r="C26" t="s">
        <v>113</v>
      </c>
      <c r="D26" t="s">
        <v>22</v>
      </c>
      <c r="E26" t="s">
        <v>8</v>
      </c>
      <c r="F26" t="s">
        <v>108</v>
      </c>
      <c r="G26" t="s">
        <v>34</v>
      </c>
      <c r="H26" s="17"/>
      <c r="I26" s="16"/>
      <c r="J26" s="16"/>
      <c r="K26" s="8">
        <v>0.5736111111111112</v>
      </c>
      <c r="L26" s="5">
        <v>0.5919328703703703</v>
      </c>
      <c r="M26" s="9">
        <f t="shared" si="0"/>
        <v>0.018321759259259163</v>
      </c>
      <c r="N26" s="34">
        <v>0.5923611111111111</v>
      </c>
      <c r="O26" s="27">
        <v>0.6195023148148148</v>
      </c>
      <c r="P26" s="27">
        <f t="shared" si="9"/>
        <v>0.027141203703703654</v>
      </c>
      <c r="Q26" s="18">
        <v>0</v>
      </c>
      <c r="R26" s="8">
        <v>0.6208333333333333</v>
      </c>
      <c r="S26" s="36">
        <v>0.6571527777777778</v>
      </c>
      <c r="T26" s="5">
        <f t="shared" si="10"/>
        <v>0.03631944444444446</v>
      </c>
      <c r="U26" s="22">
        <v>0.6576388888888889</v>
      </c>
      <c r="V26" s="23"/>
      <c r="W26" s="18">
        <f>V26-U26</f>
        <v>-0.6576388888888889</v>
      </c>
      <c r="X26" s="18">
        <v>0</v>
      </c>
      <c r="Y26" s="8">
        <v>0.6951388888888889</v>
      </c>
      <c r="Z26" s="5">
        <v>0.7260069444444445</v>
      </c>
      <c r="AA26" s="5">
        <f t="shared" si="11"/>
        <v>0.030868055555555607</v>
      </c>
      <c r="AB26" s="52">
        <v>0.7260069444444445</v>
      </c>
      <c r="AC26" s="51">
        <v>0.7468402777777778</v>
      </c>
      <c r="AD26" s="18">
        <f t="shared" si="6"/>
        <v>0.02083333333333337</v>
      </c>
      <c r="AE26" s="18">
        <f t="shared" si="12"/>
        <v>0</v>
      </c>
      <c r="AF26" s="8">
        <v>0.7465277777777778</v>
      </c>
      <c r="AG26" s="5">
        <v>0.7765856481481482</v>
      </c>
      <c r="AH26" s="5">
        <f t="shared" si="13"/>
        <v>0.030057870370370443</v>
      </c>
      <c r="AI26" s="52">
        <v>0.7765856481481482</v>
      </c>
      <c r="AJ26" s="51">
        <v>0.7875</v>
      </c>
      <c r="AK26" s="18">
        <f t="shared" si="14"/>
        <v>0.010914351851851745</v>
      </c>
      <c r="AL26" s="18">
        <v>0</v>
      </c>
      <c r="AM26" s="8">
        <v>0.7875</v>
      </c>
      <c r="AN26" s="5">
        <v>0.8152893518518519</v>
      </c>
      <c r="AO26" s="5">
        <f t="shared" si="15"/>
        <v>0.02778935185185194</v>
      </c>
      <c r="AP26" s="13"/>
      <c r="AQ26" s="14"/>
      <c r="AR26" s="15">
        <f>AQ26-AP26</f>
        <v>0</v>
      </c>
      <c r="AT26" s="3">
        <f t="shared" si="8"/>
        <v>0.1433564814814816</v>
      </c>
      <c r="AU26">
        <v>2</v>
      </c>
    </row>
    <row r="27" spans="1:2" ht="14.25">
      <c r="A27">
        <v>7</v>
      </c>
      <c r="B27" t="s">
        <v>19</v>
      </c>
    </row>
    <row r="29" ht="14.25">
      <c r="B29" s="31" t="s">
        <v>34</v>
      </c>
    </row>
  </sheetData>
  <mergeCells count="11">
    <mergeCell ref="U4:W4"/>
    <mergeCell ref="Y4:AA4"/>
    <mergeCell ref="AP4:AR4"/>
    <mergeCell ref="AB4:AD4"/>
    <mergeCell ref="AF4:AH4"/>
    <mergeCell ref="AI4:AK4"/>
    <mergeCell ref="AM4:AO4"/>
    <mergeCell ref="H4:J4"/>
    <mergeCell ref="K4:M4"/>
    <mergeCell ref="N4:P4"/>
    <mergeCell ref="R4:T4"/>
  </mergeCells>
  <printOptions/>
  <pageMargins left="0.75" right="0.75" top="1" bottom="1" header="0.4921259845" footer="0.4921259845"/>
  <pageSetup horizontalDpi="300" verticalDpi="300" orientation="landscape" paperSize="9" scale="4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11.00390625" defaultRowHeight="14.25"/>
  <cols>
    <col min="2" max="2" width="9.75390625" style="0" customWidth="1"/>
    <col min="3" max="3" width="21.625" style="0" customWidth="1"/>
    <col min="4" max="4" width="22.00390625" style="0" customWidth="1"/>
    <col min="6" max="6" width="13.50390625" style="0" customWidth="1"/>
  </cols>
  <sheetData>
    <row r="1" ht="18">
      <c r="B1" s="1" t="s">
        <v>145</v>
      </c>
    </row>
    <row r="3" s="3" customFormat="1" ht="13.5" customHeight="1">
      <c r="B3" s="3" t="s">
        <v>116</v>
      </c>
    </row>
    <row r="4" spans="2:6" ht="26.25" customHeight="1">
      <c r="B4" s="2" t="s">
        <v>0</v>
      </c>
      <c r="C4" t="s">
        <v>1</v>
      </c>
      <c r="D4" t="s">
        <v>2</v>
      </c>
      <c r="E4" t="s">
        <v>53</v>
      </c>
      <c r="F4" t="s">
        <v>117</v>
      </c>
    </row>
    <row r="5" s="41" customFormat="1" ht="14.25"/>
    <row r="6" s="41" customFormat="1" ht="14.25"/>
    <row r="7" s="41" customFormat="1" ht="14.25"/>
    <row r="9" spans="1:5" ht="14.25">
      <c r="A9">
        <v>1</v>
      </c>
      <c r="B9">
        <v>27</v>
      </c>
      <c r="C9" t="s">
        <v>16</v>
      </c>
      <c r="D9" t="s">
        <v>17</v>
      </c>
      <c r="E9" s="3">
        <v>0.09155092592592595</v>
      </c>
    </row>
    <row r="10" spans="1:6" ht="14.25">
      <c r="A10">
        <v>2</v>
      </c>
      <c r="B10">
        <v>22</v>
      </c>
      <c r="C10" t="s">
        <v>11</v>
      </c>
      <c r="D10" t="s">
        <v>12</v>
      </c>
      <c r="E10" s="3">
        <v>0.09296296296296291</v>
      </c>
      <c r="F10" s="3">
        <f aca="true" t="shared" si="0" ref="F10:F15">+E10-E9</f>
        <v>0.0014120370370369617</v>
      </c>
    </row>
    <row r="11" spans="1:6" ht="14.25">
      <c r="A11">
        <v>3</v>
      </c>
      <c r="B11">
        <v>23</v>
      </c>
      <c r="C11" t="s">
        <v>9</v>
      </c>
      <c r="D11" t="s">
        <v>10</v>
      </c>
      <c r="E11" s="3">
        <v>0.10633101851851834</v>
      </c>
      <c r="F11" s="3">
        <f t="shared" si="0"/>
        <v>0.013368055555555425</v>
      </c>
    </row>
    <row r="12" spans="1:6" ht="14.25">
      <c r="A12">
        <v>4</v>
      </c>
      <c r="B12">
        <v>21</v>
      </c>
      <c r="C12" t="s">
        <v>80</v>
      </c>
      <c r="D12" t="s">
        <v>81</v>
      </c>
      <c r="E12" s="3">
        <v>0.10640046296296313</v>
      </c>
      <c r="F12" s="3">
        <f t="shared" si="0"/>
        <v>6.944444444478837E-05</v>
      </c>
    </row>
    <row r="13" spans="1:6" ht="14.25">
      <c r="A13">
        <v>5</v>
      </c>
      <c r="B13">
        <v>24</v>
      </c>
      <c r="C13" t="s">
        <v>13</v>
      </c>
      <c r="D13" t="s">
        <v>14</v>
      </c>
      <c r="E13" s="3">
        <v>0.10878472222222235</v>
      </c>
      <c r="F13" s="3">
        <f t="shared" si="0"/>
        <v>0.002384259259259225</v>
      </c>
    </row>
    <row r="14" spans="1:6" ht="14.25">
      <c r="A14">
        <v>6</v>
      </c>
      <c r="B14">
        <v>20</v>
      </c>
      <c r="C14" t="s">
        <v>79</v>
      </c>
      <c r="D14" t="s">
        <v>15</v>
      </c>
      <c r="E14" s="3">
        <v>0.11442129629629628</v>
      </c>
      <c r="F14" s="3">
        <f t="shared" si="0"/>
        <v>0.005636574074073933</v>
      </c>
    </row>
    <row r="15" spans="1:6" ht="14.25">
      <c r="A15">
        <v>7</v>
      </c>
      <c r="B15">
        <v>25</v>
      </c>
      <c r="C15" t="s">
        <v>82</v>
      </c>
      <c r="D15" t="s">
        <v>81</v>
      </c>
      <c r="E15" s="3">
        <v>0.11543981481481502</v>
      </c>
      <c r="F15" s="3">
        <f t="shared" si="0"/>
        <v>0.0010185185185187379</v>
      </c>
    </row>
    <row r="16" spans="1:5" ht="14.25">
      <c r="A16">
        <v>8</v>
      </c>
      <c r="B16">
        <v>26</v>
      </c>
      <c r="C16" t="s">
        <v>84</v>
      </c>
      <c r="D16" t="s">
        <v>83</v>
      </c>
      <c r="E16" s="3" t="s">
        <v>34</v>
      </c>
    </row>
    <row r="17" ht="14.25">
      <c r="E17" s="3" t="s">
        <v>34</v>
      </c>
    </row>
    <row r="18" ht="14.25">
      <c r="E18" s="3" t="s">
        <v>34</v>
      </c>
    </row>
    <row r="19" spans="1:5" ht="14.25">
      <c r="A19">
        <v>1</v>
      </c>
      <c r="B19">
        <v>1</v>
      </c>
      <c r="C19" t="s">
        <v>85</v>
      </c>
      <c r="D19" t="s">
        <v>86</v>
      </c>
      <c r="E19" s="3">
        <v>0.14177083333333348</v>
      </c>
    </row>
    <row r="20" spans="1:6" ht="14.25">
      <c r="A20">
        <v>2</v>
      </c>
      <c r="B20">
        <v>9</v>
      </c>
      <c r="C20" t="s">
        <v>115</v>
      </c>
      <c r="D20" t="s">
        <v>113</v>
      </c>
      <c r="E20" s="3">
        <v>0.1433564814814816</v>
      </c>
      <c r="F20" s="3">
        <f aca="true" t="shared" si="1" ref="F20:F25">+E20-E19</f>
        <v>0.0015856481481481277</v>
      </c>
    </row>
    <row r="21" spans="1:6" ht="14.25">
      <c r="A21">
        <v>3</v>
      </c>
      <c r="B21">
        <v>3</v>
      </c>
      <c r="C21" t="s">
        <v>87</v>
      </c>
      <c r="D21" t="s">
        <v>88</v>
      </c>
      <c r="E21" s="3">
        <v>0.15017361111111102</v>
      </c>
      <c r="F21" s="3">
        <f t="shared" si="1"/>
        <v>0.006817129629629409</v>
      </c>
    </row>
    <row r="22" spans="1:6" ht="14.25">
      <c r="A22">
        <v>4</v>
      </c>
      <c r="B22">
        <v>4</v>
      </c>
      <c r="C22" t="s">
        <v>93</v>
      </c>
      <c r="D22" t="s">
        <v>94</v>
      </c>
      <c r="E22" s="3">
        <v>0.1514120370370371</v>
      </c>
      <c r="F22" s="3">
        <f t="shared" si="1"/>
        <v>0.0012384259259260733</v>
      </c>
    </row>
    <row r="23" spans="1:6" ht="14.25">
      <c r="A23">
        <v>5</v>
      </c>
      <c r="B23">
        <v>5</v>
      </c>
      <c r="C23" t="s">
        <v>91</v>
      </c>
      <c r="D23" t="s">
        <v>92</v>
      </c>
      <c r="E23" s="3">
        <v>0.1689467592592594</v>
      </c>
      <c r="F23" s="3">
        <f t="shared" si="1"/>
        <v>0.0175347222222223</v>
      </c>
    </row>
    <row r="24" spans="1:6" ht="14.25">
      <c r="A24">
        <v>6</v>
      </c>
      <c r="B24">
        <v>8</v>
      </c>
      <c r="C24" t="s">
        <v>89</v>
      </c>
      <c r="D24" t="s">
        <v>90</v>
      </c>
      <c r="E24" s="3">
        <v>0.18378472222222245</v>
      </c>
      <c r="F24" s="3">
        <f t="shared" si="1"/>
        <v>0.014837962962963053</v>
      </c>
    </row>
    <row r="25" spans="1:6" ht="14.25">
      <c r="A25">
        <v>7</v>
      </c>
      <c r="B25">
        <v>2</v>
      </c>
      <c r="C25" t="s">
        <v>105</v>
      </c>
      <c r="D25" t="s">
        <v>106</v>
      </c>
      <c r="E25" s="3">
        <v>0.3333333333333333</v>
      </c>
      <c r="F25" s="3">
        <f t="shared" si="1"/>
        <v>0.14954861111111087</v>
      </c>
    </row>
    <row r="26" spans="2:5" ht="14.25">
      <c r="B26">
        <v>6</v>
      </c>
      <c r="C26" t="s">
        <v>114</v>
      </c>
      <c r="D26" t="s">
        <v>95</v>
      </c>
      <c r="E26" s="3" t="s">
        <v>34</v>
      </c>
    </row>
    <row r="27" spans="2:3" ht="14.25">
      <c r="B27">
        <v>7</v>
      </c>
      <c r="C27" t="s">
        <v>19</v>
      </c>
    </row>
    <row r="29" ht="14.25">
      <c r="C29" t="s">
        <v>34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00390625" defaultRowHeight="14.25"/>
  <cols>
    <col min="1" max="1" width="9.75390625" style="0" customWidth="1"/>
    <col min="2" max="2" width="21.625" style="0" customWidth="1"/>
    <col min="3" max="3" width="22.00390625" style="0" customWidth="1"/>
    <col min="4" max="4" width="10.00390625" style="0" customWidth="1"/>
    <col min="5" max="5" width="7.75390625" style="0" customWidth="1"/>
    <col min="6" max="6" width="19.25390625" style="0" customWidth="1"/>
    <col min="45" max="45" width="4.50390625" style="0" customWidth="1"/>
  </cols>
  <sheetData>
    <row r="1" spans="1:46" ht="18">
      <c r="A1" s="1" t="s">
        <v>145</v>
      </c>
      <c r="AT1" t="s">
        <v>34</v>
      </c>
    </row>
    <row r="2" spans="8:42" ht="15" thickBot="1">
      <c r="H2" t="s">
        <v>46</v>
      </c>
      <c r="K2" t="s">
        <v>46</v>
      </c>
      <c r="N2" t="s">
        <v>46</v>
      </c>
      <c r="R2" t="s">
        <v>46</v>
      </c>
      <c r="U2" s="28" t="s">
        <v>46</v>
      </c>
      <c r="V2" s="28"/>
      <c r="W2" s="28"/>
      <c r="X2" s="28"/>
      <c r="Y2" t="s">
        <v>46</v>
      </c>
      <c r="AB2" s="28" t="s">
        <v>46</v>
      </c>
      <c r="AC2" s="28"/>
      <c r="AD2" s="28"/>
      <c r="AE2" s="28"/>
      <c r="AF2" t="s">
        <v>46</v>
      </c>
      <c r="AI2" s="28" t="s">
        <v>46</v>
      </c>
      <c r="AJ2" s="28"/>
      <c r="AK2" s="28"/>
      <c r="AL2" s="28"/>
      <c r="AM2" t="s">
        <v>46</v>
      </c>
      <c r="AP2" t="s">
        <v>46</v>
      </c>
    </row>
    <row r="3" spans="10:44" s="3" customFormat="1" ht="13.5" customHeight="1" hidden="1" thickBot="1">
      <c r="J3" s="32">
        <v>0.03068287037037037</v>
      </c>
      <c r="M3" s="3">
        <v>0.010416666666666666</v>
      </c>
      <c r="P3" s="32">
        <v>0.027777777777777776</v>
      </c>
      <c r="Q3" s="33"/>
      <c r="T3" s="3">
        <v>0.02584490740740741</v>
      </c>
      <c r="U3" s="29"/>
      <c r="V3" s="29"/>
      <c r="W3" s="30">
        <v>0.013888888888888888</v>
      </c>
      <c r="X3" s="31"/>
      <c r="AA3" s="3">
        <v>0.013402777777777777</v>
      </c>
      <c r="AB3" s="29"/>
      <c r="AC3" s="29"/>
      <c r="AD3" s="30">
        <v>0.020833333333333332</v>
      </c>
      <c r="AE3" s="31"/>
      <c r="AH3" s="3">
        <v>0.013402777777777777</v>
      </c>
      <c r="AI3" s="29"/>
      <c r="AJ3" s="29"/>
      <c r="AK3" s="30">
        <v>0.013888888888888888</v>
      </c>
      <c r="AL3" s="31"/>
      <c r="AO3" s="3">
        <v>0.013402777777777777</v>
      </c>
      <c r="AR3" s="3">
        <v>0.034027777777777775</v>
      </c>
    </row>
    <row r="4" spans="1:44" ht="26.25" customHeight="1">
      <c r="A4" s="2" t="s">
        <v>0</v>
      </c>
      <c r="B4" t="s">
        <v>1</v>
      </c>
      <c r="C4" t="s">
        <v>2</v>
      </c>
      <c r="D4" s="2" t="s">
        <v>3</v>
      </c>
      <c r="E4" t="s">
        <v>4</v>
      </c>
      <c r="F4" t="s">
        <v>5</v>
      </c>
      <c r="G4" t="s">
        <v>6</v>
      </c>
      <c r="H4" s="61" t="s">
        <v>40</v>
      </c>
      <c r="I4" s="62"/>
      <c r="J4" s="62"/>
      <c r="K4" s="63" t="s">
        <v>41</v>
      </c>
      <c r="L4" s="64"/>
      <c r="M4" s="64"/>
      <c r="N4" s="65" t="s">
        <v>40</v>
      </c>
      <c r="O4" s="66"/>
      <c r="P4" s="66"/>
      <c r="Q4" s="24"/>
      <c r="R4" s="63" t="s">
        <v>41</v>
      </c>
      <c r="S4" s="64"/>
      <c r="T4" s="64"/>
      <c r="U4" s="67" t="s">
        <v>40</v>
      </c>
      <c r="V4" s="68"/>
      <c r="W4" s="68"/>
      <c r="X4" s="19"/>
      <c r="Y4" s="63" t="s">
        <v>41</v>
      </c>
      <c r="Z4" s="64"/>
      <c r="AA4" s="64"/>
      <c r="AB4" s="67" t="s">
        <v>40</v>
      </c>
      <c r="AC4" s="68"/>
      <c r="AD4" s="68"/>
      <c r="AE4" s="19"/>
      <c r="AF4" s="63" t="s">
        <v>41</v>
      </c>
      <c r="AG4" s="64"/>
      <c r="AH4" s="64"/>
      <c r="AI4" s="67" t="s">
        <v>40</v>
      </c>
      <c r="AJ4" s="68"/>
      <c r="AK4" s="68"/>
      <c r="AL4" s="19"/>
      <c r="AM4" s="63" t="s">
        <v>41</v>
      </c>
      <c r="AN4" s="64"/>
      <c r="AO4" s="64"/>
      <c r="AP4" s="61" t="s">
        <v>40</v>
      </c>
      <c r="AQ4" s="62"/>
      <c r="AR4" s="69"/>
    </row>
    <row r="5" spans="8:46" s="41" customFormat="1" ht="14.25">
      <c r="H5" s="42" t="s">
        <v>118</v>
      </c>
      <c r="I5" s="43" t="s">
        <v>119</v>
      </c>
      <c r="J5" s="43"/>
      <c r="K5" s="44" t="s">
        <v>119</v>
      </c>
      <c r="L5" s="45" t="s">
        <v>121</v>
      </c>
      <c r="M5" s="45"/>
      <c r="N5" s="46" t="s">
        <v>121</v>
      </c>
      <c r="O5" s="47" t="s">
        <v>122</v>
      </c>
      <c r="P5" s="47"/>
      <c r="Q5" s="47"/>
      <c r="R5" s="44" t="s">
        <v>122</v>
      </c>
      <c r="S5" s="45" t="s">
        <v>123</v>
      </c>
      <c r="T5" s="45"/>
      <c r="U5" s="48" t="s">
        <v>123</v>
      </c>
      <c r="V5" s="49" t="s">
        <v>124</v>
      </c>
      <c r="W5" s="49"/>
      <c r="X5" s="49"/>
      <c r="Y5" s="44" t="s">
        <v>124</v>
      </c>
      <c r="Z5" s="45" t="s">
        <v>125</v>
      </c>
      <c r="AA5" s="45"/>
      <c r="AB5" s="48" t="s">
        <v>125</v>
      </c>
      <c r="AC5" s="49" t="s">
        <v>126</v>
      </c>
      <c r="AD5" s="49"/>
      <c r="AE5" s="49"/>
      <c r="AF5" s="44" t="s">
        <v>127</v>
      </c>
      <c r="AG5" s="45" t="s">
        <v>128</v>
      </c>
      <c r="AH5" s="45"/>
      <c r="AI5" s="48" t="s">
        <v>128</v>
      </c>
      <c r="AJ5" s="49" t="s">
        <v>129</v>
      </c>
      <c r="AK5" s="49"/>
      <c r="AL5" s="49"/>
      <c r="AM5" s="44" t="s">
        <v>129</v>
      </c>
      <c r="AN5" s="45" t="s">
        <v>130</v>
      </c>
      <c r="AO5" s="45"/>
      <c r="AP5" s="42" t="s">
        <v>141</v>
      </c>
      <c r="AQ5" s="43" t="s">
        <v>142</v>
      </c>
      <c r="AR5" s="50" t="s">
        <v>34</v>
      </c>
      <c r="AT5" s="43" t="s">
        <v>49</v>
      </c>
    </row>
    <row r="6" spans="8:46" s="41" customFormat="1" ht="14.25">
      <c r="H6" s="42" t="s">
        <v>120</v>
      </c>
      <c r="I6" s="43" t="s">
        <v>69</v>
      </c>
      <c r="J6" s="43"/>
      <c r="K6" s="44" t="s">
        <v>69</v>
      </c>
      <c r="L6" s="45" t="s">
        <v>71</v>
      </c>
      <c r="M6" s="45"/>
      <c r="N6" s="46" t="s">
        <v>71</v>
      </c>
      <c r="O6" s="47" t="s">
        <v>63</v>
      </c>
      <c r="P6" s="47"/>
      <c r="Q6" s="47"/>
      <c r="R6" s="44" t="s">
        <v>63</v>
      </c>
      <c r="S6" s="45" t="s">
        <v>64</v>
      </c>
      <c r="T6" s="45"/>
      <c r="U6" s="48" t="s">
        <v>64</v>
      </c>
      <c r="V6" s="49" t="s">
        <v>63</v>
      </c>
      <c r="W6" s="49"/>
      <c r="X6" s="49"/>
      <c r="Y6" s="44" t="s">
        <v>63</v>
      </c>
      <c r="Z6" s="45" t="s">
        <v>64</v>
      </c>
      <c r="AA6" s="45"/>
      <c r="AB6" s="48" t="s">
        <v>64</v>
      </c>
      <c r="AC6" s="49" t="s">
        <v>60</v>
      </c>
      <c r="AD6" s="49"/>
      <c r="AE6" s="49"/>
      <c r="AF6" s="44" t="s">
        <v>60</v>
      </c>
      <c r="AG6" s="45" t="s">
        <v>62</v>
      </c>
      <c r="AH6" s="45"/>
      <c r="AI6" s="48" t="s">
        <v>62</v>
      </c>
      <c r="AJ6" s="49" t="s">
        <v>60</v>
      </c>
      <c r="AK6" s="49"/>
      <c r="AL6" s="49"/>
      <c r="AM6" s="44" t="s">
        <v>60</v>
      </c>
      <c r="AN6" s="45" t="s">
        <v>62</v>
      </c>
      <c r="AO6" s="45"/>
      <c r="AP6" s="42" t="s">
        <v>62</v>
      </c>
      <c r="AQ6" s="43" t="s">
        <v>67</v>
      </c>
      <c r="AR6" s="50"/>
      <c r="AT6" s="43"/>
    </row>
    <row r="7" spans="8:46" s="41" customFormat="1" ht="14.25">
      <c r="H7" s="42" t="s">
        <v>27</v>
      </c>
      <c r="I7" s="43" t="s">
        <v>28</v>
      </c>
      <c r="J7" s="43" t="s">
        <v>131</v>
      </c>
      <c r="K7" s="44" t="s">
        <v>27</v>
      </c>
      <c r="L7" s="45" t="s">
        <v>28</v>
      </c>
      <c r="M7" s="45" t="s">
        <v>132</v>
      </c>
      <c r="N7" s="46" t="s">
        <v>27</v>
      </c>
      <c r="O7" s="47" t="s">
        <v>28</v>
      </c>
      <c r="P7" s="47" t="s">
        <v>133</v>
      </c>
      <c r="Q7" s="47" t="s">
        <v>50</v>
      </c>
      <c r="R7" s="44" t="s">
        <v>27</v>
      </c>
      <c r="S7" s="45" t="s">
        <v>28</v>
      </c>
      <c r="T7" s="45" t="s">
        <v>134</v>
      </c>
      <c r="U7" s="48" t="s">
        <v>27</v>
      </c>
      <c r="V7" s="49" t="s">
        <v>28</v>
      </c>
      <c r="W7" s="49" t="s">
        <v>135</v>
      </c>
      <c r="X7" s="49" t="s">
        <v>50</v>
      </c>
      <c r="Y7" s="44" t="s">
        <v>27</v>
      </c>
      <c r="Z7" s="45" t="s">
        <v>28</v>
      </c>
      <c r="AA7" s="45" t="s">
        <v>136</v>
      </c>
      <c r="AB7" s="48" t="s">
        <v>27</v>
      </c>
      <c r="AC7" s="49" t="s">
        <v>28</v>
      </c>
      <c r="AD7" s="49" t="s">
        <v>137</v>
      </c>
      <c r="AE7" s="49" t="s">
        <v>50</v>
      </c>
      <c r="AF7" s="44" t="s">
        <v>27</v>
      </c>
      <c r="AG7" s="45" t="s">
        <v>28</v>
      </c>
      <c r="AH7" s="45" t="s">
        <v>138</v>
      </c>
      <c r="AI7" s="48" t="s">
        <v>27</v>
      </c>
      <c r="AJ7" s="49" t="s">
        <v>28</v>
      </c>
      <c r="AK7" s="49" t="s">
        <v>139</v>
      </c>
      <c r="AL7" s="49" t="s">
        <v>50</v>
      </c>
      <c r="AM7" s="44" t="s">
        <v>27</v>
      </c>
      <c r="AN7" s="45" t="s">
        <v>28</v>
      </c>
      <c r="AO7" s="45" t="s">
        <v>140</v>
      </c>
      <c r="AP7" s="42" t="s">
        <v>27</v>
      </c>
      <c r="AQ7" s="43" t="s">
        <v>28</v>
      </c>
      <c r="AR7" s="50" t="s">
        <v>143</v>
      </c>
      <c r="AT7" s="43" t="s">
        <v>34</v>
      </c>
    </row>
    <row r="8" spans="8:44" ht="14.25">
      <c r="H8" s="10"/>
      <c r="I8" s="11"/>
      <c r="J8" s="12"/>
      <c r="M8" s="7"/>
      <c r="N8" s="25"/>
      <c r="O8" s="26"/>
      <c r="P8" s="26"/>
      <c r="Q8" s="26"/>
      <c r="R8" s="6"/>
      <c r="S8" s="4"/>
      <c r="T8" s="4"/>
      <c r="U8" s="20"/>
      <c r="V8" s="21"/>
      <c r="W8" s="21"/>
      <c r="X8" s="21"/>
      <c r="Y8" s="6"/>
      <c r="Z8" s="4"/>
      <c r="AA8" s="4"/>
      <c r="AB8" s="20"/>
      <c r="AC8" s="21"/>
      <c r="AD8" s="21"/>
      <c r="AE8" s="21"/>
      <c r="AF8" s="6"/>
      <c r="AG8" s="4"/>
      <c r="AH8" s="4"/>
      <c r="AI8" s="20"/>
      <c r="AJ8" s="21"/>
      <c r="AK8" s="21"/>
      <c r="AL8" s="21"/>
      <c r="AM8" s="6"/>
      <c r="AN8" s="4"/>
      <c r="AO8" s="4"/>
      <c r="AP8" s="10"/>
      <c r="AQ8" s="11"/>
      <c r="AR8" s="12"/>
    </row>
    <row r="9" spans="1:46" ht="14.25">
      <c r="A9">
        <v>27</v>
      </c>
      <c r="B9" t="s">
        <v>16</v>
      </c>
      <c r="C9" t="s">
        <v>17</v>
      </c>
      <c r="H9" s="17"/>
      <c r="I9" s="16"/>
      <c r="J9" s="16"/>
      <c r="K9" s="8">
        <v>0.35833333333333334</v>
      </c>
      <c r="L9" s="5">
        <v>0.3787615740740741</v>
      </c>
      <c r="M9" s="9">
        <f aca="true" t="shared" si="0" ref="M9:M24">L9-K9</f>
        <v>0.02042824074074079</v>
      </c>
      <c r="N9" s="52">
        <v>0.3787615740740741</v>
      </c>
      <c r="O9" s="51">
        <v>0.40902777777777777</v>
      </c>
      <c r="P9" s="27">
        <f>O9-N9</f>
        <v>0.030266203703703642</v>
      </c>
      <c r="Q9" s="18">
        <f>IF(P9&lt;$P$3,($P$3-P9)*2,0)</f>
        <v>0</v>
      </c>
      <c r="R9" s="8">
        <v>0.40902777777777777</v>
      </c>
      <c r="S9" s="36">
        <v>0.433125</v>
      </c>
      <c r="T9" s="5">
        <f aca="true" t="shared" si="1" ref="T9:T15">S9-R9</f>
        <v>0.024097222222222214</v>
      </c>
      <c r="U9" s="22">
        <v>0.433125</v>
      </c>
      <c r="V9" s="51">
        <v>0.4479166666666667</v>
      </c>
      <c r="W9" s="18">
        <f aca="true" t="shared" si="2" ref="W9:W24">V9-U9</f>
        <v>0.014791666666666703</v>
      </c>
      <c r="X9" s="18">
        <v>0</v>
      </c>
      <c r="Y9" s="8">
        <v>0.4479166666666667</v>
      </c>
      <c r="Z9" s="5">
        <v>0.4726273148148148</v>
      </c>
      <c r="AA9" s="5">
        <f aca="true" t="shared" si="3" ref="AA9:AA15">Z9-Y9</f>
        <v>0.024710648148148107</v>
      </c>
      <c r="AB9" s="52">
        <v>0.4726273148148148</v>
      </c>
      <c r="AC9" s="51">
        <v>0.548611111111111</v>
      </c>
      <c r="AD9" s="18">
        <f>AC9-AB9</f>
        <v>0.07598379629629626</v>
      </c>
      <c r="AE9" s="18">
        <v>0</v>
      </c>
      <c r="AF9" s="8">
        <v>0.548611111111111</v>
      </c>
      <c r="AG9" s="5">
        <v>0.565162037037037</v>
      </c>
      <c r="AH9" s="5">
        <f>AG9-AF9</f>
        <v>0.016550925925925997</v>
      </c>
      <c r="AI9" s="52">
        <v>0.565162037037037</v>
      </c>
      <c r="AJ9" s="51">
        <v>0.5833333333333334</v>
      </c>
      <c r="AK9" s="18">
        <f aca="true" t="shared" si="4" ref="AK9:AK15">AJ9-AI9</f>
        <v>0.018171296296296324</v>
      </c>
      <c r="AL9" s="18">
        <v>0</v>
      </c>
      <c r="AM9" s="8">
        <v>0.5833333333333334</v>
      </c>
      <c r="AN9" s="5">
        <v>0.5993981481481482</v>
      </c>
      <c r="AO9" s="5">
        <f aca="true" t="shared" si="5" ref="AO9:AO15">AN9-AM9</f>
        <v>0.01606481481481481</v>
      </c>
      <c r="AP9" s="13"/>
      <c r="AQ9" s="14"/>
      <c r="AR9" s="15" t="s">
        <v>34</v>
      </c>
      <c r="AT9" s="3">
        <f>+M9+Q9+T9+X9+AA9+AE9+AH9+AL9+AO9</f>
        <v>0.10185185185185192</v>
      </c>
    </row>
    <row r="10" spans="1:46" ht="14.25">
      <c r="A10">
        <v>22</v>
      </c>
      <c r="B10" t="s">
        <v>11</v>
      </c>
      <c r="C10" t="s">
        <v>12</v>
      </c>
      <c r="D10" t="s">
        <v>21</v>
      </c>
      <c r="E10" t="s">
        <v>7</v>
      </c>
      <c r="F10" t="s">
        <v>23</v>
      </c>
      <c r="G10">
        <v>400</v>
      </c>
      <c r="H10" s="17"/>
      <c r="I10" s="16"/>
      <c r="J10" s="16"/>
      <c r="K10" s="8">
        <v>0.35694444444444445</v>
      </c>
      <c r="L10" s="5">
        <v>0.37841435185185185</v>
      </c>
      <c r="M10" s="9">
        <f t="shared" si="0"/>
        <v>0.021469907407407396</v>
      </c>
      <c r="N10" s="52">
        <v>0.37841435185185185</v>
      </c>
      <c r="O10" s="51">
        <v>0.4069444444444445</v>
      </c>
      <c r="P10" s="27">
        <f aca="true" t="shared" si="6" ref="P10:P15">O10-N10</f>
        <v>0.02853009259259265</v>
      </c>
      <c r="Q10" s="18">
        <f aca="true" t="shared" si="7" ref="Q10:Q15">IF(P10&lt;$P$3,($P$3-P10)*2,0)</f>
        <v>0</v>
      </c>
      <c r="R10" s="8">
        <v>0.4069444444444445</v>
      </c>
      <c r="S10" s="36">
        <v>0.4323842592592593</v>
      </c>
      <c r="T10" s="5">
        <f t="shared" si="1"/>
        <v>0.025439814814814776</v>
      </c>
      <c r="U10" s="22">
        <v>0.4323842592592593</v>
      </c>
      <c r="V10" s="51">
        <v>0.4472222222222222</v>
      </c>
      <c r="W10" s="18">
        <f t="shared" si="2"/>
        <v>0.014837962962962914</v>
      </c>
      <c r="X10" s="18">
        <v>0</v>
      </c>
      <c r="Y10" s="8">
        <v>0.4472222222222222</v>
      </c>
      <c r="Z10" s="5">
        <v>0.4728819444444445</v>
      </c>
      <c r="AA10" s="5">
        <f t="shared" si="3"/>
        <v>0.025659722222222292</v>
      </c>
      <c r="AB10" s="52">
        <v>0.4728819444444445</v>
      </c>
      <c r="AC10" s="51">
        <v>0.55</v>
      </c>
      <c r="AD10" s="18">
        <f aca="true" t="shared" si="8" ref="AD10:AD24">AC10-AB10</f>
        <v>0.07711805555555556</v>
      </c>
      <c r="AE10" s="18">
        <v>0</v>
      </c>
      <c r="AF10" s="8">
        <v>0.55</v>
      </c>
      <c r="AG10" s="5">
        <v>0.568113425925926</v>
      </c>
      <c r="AH10" s="5">
        <f aca="true" t="shared" si="9" ref="AH10:AH15">AG10-AF10</f>
        <v>0.018113425925925908</v>
      </c>
      <c r="AI10" s="52">
        <v>0.568113425925926</v>
      </c>
      <c r="AJ10" s="51">
        <v>0.5847222222222223</v>
      </c>
      <c r="AK10" s="18">
        <f t="shared" si="4"/>
        <v>0.016608796296296302</v>
      </c>
      <c r="AL10" s="18">
        <v>0</v>
      </c>
      <c r="AM10" s="8">
        <v>0.5847222222222223</v>
      </c>
      <c r="AN10" s="5">
        <v>0.6021412037037037</v>
      </c>
      <c r="AO10" s="5">
        <f t="shared" si="5"/>
        <v>0.017418981481481466</v>
      </c>
      <c r="AP10" s="13"/>
      <c r="AQ10" s="14"/>
      <c r="AR10" s="15"/>
      <c r="AT10" s="3">
        <f aca="true" t="shared" si="10" ref="AT10:AT24">+M10+Q10+T10+X10+AA10+AE10+AH10+AL10+AO10</f>
        <v>0.10810185185185184</v>
      </c>
    </row>
    <row r="11" spans="1:46" ht="14.25">
      <c r="A11">
        <v>23</v>
      </c>
      <c r="B11" t="s">
        <v>9</v>
      </c>
      <c r="C11" t="s">
        <v>10</v>
      </c>
      <c r="D11" t="s">
        <v>20</v>
      </c>
      <c r="E11" t="s">
        <v>7</v>
      </c>
      <c r="F11" t="s">
        <v>24</v>
      </c>
      <c r="G11">
        <v>300</v>
      </c>
      <c r="H11" s="17"/>
      <c r="I11" s="16"/>
      <c r="J11" s="16"/>
      <c r="K11" s="8">
        <v>0.35694444444444445</v>
      </c>
      <c r="L11" s="5">
        <v>0.38149305555555557</v>
      </c>
      <c r="M11" s="9">
        <f t="shared" si="0"/>
        <v>0.02454861111111112</v>
      </c>
      <c r="N11" s="52">
        <v>0.38149305555555557</v>
      </c>
      <c r="O11" s="51">
        <v>0.40902777777777777</v>
      </c>
      <c r="P11" s="27">
        <f t="shared" si="6"/>
        <v>0.027534722222222197</v>
      </c>
      <c r="Q11" s="18">
        <f t="shared" si="7"/>
        <v>0.00048611111111115934</v>
      </c>
      <c r="R11" s="8">
        <v>0.40902777777777777</v>
      </c>
      <c r="S11" s="36">
        <v>0.43525462962962963</v>
      </c>
      <c r="T11" s="5">
        <f t="shared" si="1"/>
        <v>0.026226851851851862</v>
      </c>
      <c r="U11" s="22">
        <v>0.43525462962962963</v>
      </c>
      <c r="V11" s="51">
        <v>0.4486111111111111</v>
      </c>
      <c r="W11" s="18">
        <f t="shared" si="2"/>
        <v>0.013356481481481497</v>
      </c>
      <c r="X11" s="18">
        <v>0</v>
      </c>
      <c r="Y11" s="8">
        <v>0.4486111111111111</v>
      </c>
      <c r="Z11" s="5">
        <v>0.47431712962962963</v>
      </c>
      <c r="AA11" s="5">
        <f t="shared" si="3"/>
        <v>0.025706018518518503</v>
      </c>
      <c r="AB11" s="52">
        <v>0.47431712962962963</v>
      </c>
      <c r="AC11" s="51">
        <v>0.55</v>
      </c>
      <c r="AD11" s="18">
        <f t="shared" si="8"/>
        <v>0.07568287037037041</v>
      </c>
      <c r="AE11" s="18">
        <f>IF(AD11&lt;$W$3,($W$3-AD11)*2,0)</f>
        <v>0</v>
      </c>
      <c r="AF11" s="8">
        <v>0.55</v>
      </c>
      <c r="AG11" s="5">
        <v>0.5676851851851852</v>
      </c>
      <c r="AH11" s="5">
        <f t="shared" si="9"/>
        <v>0.017685185185185137</v>
      </c>
      <c r="AI11" s="52">
        <v>0.5676851851851852</v>
      </c>
      <c r="AJ11" s="51">
        <v>0.5847222222222223</v>
      </c>
      <c r="AK11" s="18">
        <f t="shared" si="4"/>
        <v>0.017037037037037073</v>
      </c>
      <c r="AL11" s="18">
        <v>0</v>
      </c>
      <c r="AM11" s="8">
        <v>0.5847222222222223</v>
      </c>
      <c r="AN11" s="5">
        <v>0.6020601851851851</v>
      </c>
      <c r="AO11" s="5">
        <f t="shared" si="5"/>
        <v>0.01733796296296286</v>
      </c>
      <c r="AP11" s="13" t="s">
        <v>34</v>
      </c>
      <c r="AQ11" s="14" t="s">
        <v>34</v>
      </c>
      <c r="AR11" s="15" t="s">
        <v>34</v>
      </c>
      <c r="AT11" s="3">
        <f t="shared" si="10"/>
        <v>0.11199074074074064</v>
      </c>
    </row>
    <row r="12" spans="1:46" ht="14.25">
      <c r="A12">
        <v>21</v>
      </c>
      <c r="B12" t="s">
        <v>80</v>
      </c>
      <c r="C12" t="s">
        <v>81</v>
      </c>
      <c r="D12" t="s">
        <v>43</v>
      </c>
      <c r="E12" t="s">
        <v>7</v>
      </c>
      <c r="F12" t="s">
        <v>98</v>
      </c>
      <c r="G12">
        <v>350</v>
      </c>
      <c r="H12" s="17"/>
      <c r="I12" s="16"/>
      <c r="J12" s="16"/>
      <c r="K12" s="8">
        <v>0.35555555555555557</v>
      </c>
      <c r="L12" s="5">
        <v>0.38008101851851855</v>
      </c>
      <c r="M12" s="9">
        <f t="shared" si="0"/>
        <v>0.024525462962962985</v>
      </c>
      <c r="N12" s="52">
        <v>0.38008101851851855</v>
      </c>
      <c r="O12" s="51">
        <v>0.4076388888888889</v>
      </c>
      <c r="P12" s="27">
        <f t="shared" si="6"/>
        <v>0.02755787037037033</v>
      </c>
      <c r="Q12" s="18">
        <f t="shared" si="7"/>
        <v>0.0004398148148148928</v>
      </c>
      <c r="R12" s="8">
        <v>0.4076388888888889</v>
      </c>
      <c r="S12" s="36">
        <v>0.43709490740740736</v>
      </c>
      <c r="T12" s="5">
        <f t="shared" si="1"/>
        <v>0.02945601851851848</v>
      </c>
      <c r="U12" s="22">
        <v>0.43709490740740736</v>
      </c>
      <c r="V12" s="51">
        <v>0.4513888888888889</v>
      </c>
      <c r="W12" s="18">
        <f t="shared" si="2"/>
        <v>0.014293981481481532</v>
      </c>
      <c r="X12" s="18">
        <v>0</v>
      </c>
      <c r="Y12" s="8">
        <v>0.4513888888888889</v>
      </c>
      <c r="Z12" s="5">
        <v>0.47959490740740746</v>
      </c>
      <c r="AA12" s="5">
        <f t="shared" si="3"/>
        <v>0.02820601851851856</v>
      </c>
      <c r="AB12" s="52">
        <v>0.47959490740740746</v>
      </c>
      <c r="AC12" s="51">
        <v>0.5513888888888888</v>
      </c>
      <c r="AD12" s="18">
        <f t="shared" si="8"/>
        <v>0.07179398148148136</v>
      </c>
      <c r="AE12" s="18">
        <f>IF(AD12&lt;$W$3,($W$3-AD12)*2,0)</f>
        <v>0</v>
      </c>
      <c r="AF12" s="8">
        <v>0.5513888888888888</v>
      </c>
      <c r="AG12" s="5">
        <v>0.5697569444444445</v>
      </c>
      <c r="AH12" s="5">
        <f t="shared" si="9"/>
        <v>0.01836805555555565</v>
      </c>
      <c r="AI12" s="52">
        <v>0.5697569444444445</v>
      </c>
      <c r="AJ12" s="51">
        <v>0.5861111111111111</v>
      </c>
      <c r="AK12" s="18">
        <f t="shared" si="4"/>
        <v>0.01635416666666667</v>
      </c>
      <c r="AL12" s="18">
        <v>0</v>
      </c>
      <c r="AM12" s="8">
        <v>0.5861111111111111</v>
      </c>
      <c r="AN12" s="5">
        <v>0.6052199074074074</v>
      </c>
      <c r="AO12" s="5">
        <f t="shared" si="5"/>
        <v>0.01910879629629625</v>
      </c>
      <c r="AP12" s="13"/>
      <c r="AQ12" s="14"/>
      <c r="AR12" s="15" t="s">
        <v>34</v>
      </c>
      <c r="AT12" s="3">
        <f t="shared" si="10"/>
        <v>0.12010416666666682</v>
      </c>
    </row>
    <row r="13" spans="1:46" ht="14.25">
      <c r="A13">
        <v>24</v>
      </c>
      <c r="B13" t="s">
        <v>13</v>
      </c>
      <c r="C13" t="s">
        <v>14</v>
      </c>
      <c r="D13" t="s">
        <v>20</v>
      </c>
      <c r="E13" t="s">
        <v>7</v>
      </c>
      <c r="F13" t="s">
        <v>25</v>
      </c>
      <c r="G13">
        <v>600</v>
      </c>
      <c r="H13" s="17"/>
      <c r="I13" s="16"/>
      <c r="J13" s="16"/>
      <c r="K13" s="8">
        <v>0.35555555555555557</v>
      </c>
      <c r="L13" s="5">
        <v>0.37877314814814816</v>
      </c>
      <c r="M13" s="9">
        <f t="shared" si="0"/>
        <v>0.023217592592592595</v>
      </c>
      <c r="N13" s="52">
        <v>0.37877314814814816</v>
      </c>
      <c r="O13" s="51">
        <v>0.4055555555555555</v>
      </c>
      <c r="P13" s="27">
        <f t="shared" si="6"/>
        <v>0.026782407407407338</v>
      </c>
      <c r="Q13" s="18">
        <v>0</v>
      </c>
      <c r="R13" s="8">
        <v>0.4055555555555555</v>
      </c>
      <c r="S13" s="36">
        <v>0.47120370370370374</v>
      </c>
      <c r="T13" s="5">
        <f t="shared" si="1"/>
        <v>0.06564814814814823</v>
      </c>
      <c r="U13" s="22">
        <v>0.47120370370370374</v>
      </c>
      <c r="V13" s="51"/>
      <c r="W13" s="18">
        <f t="shared" si="2"/>
        <v>-0.47120370370370374</v>
      </c>
      <c r="X13" s="18">
        <v>0</v>
      </c>
      <c r="Y13" s="8"/>
      <c r="Z13" s="5"/>
      <c r="AA13" s="5">
        <v>0.08333333333333333</v>
      </c>
      <c r="AB13" s="52"/>
      <c r="AC13" s="51">
        <v>0.5513888888888888</v>
      </c>
      <c r="AD13" s="18">
        <f t="shared" si="8"/>
        <v>0.5513888888888888</v>
      </c>
      <c r="AE13" s="18">
        <f>IF(AD13&lt;$W$3,($W$3-AD13)*2,0)</f>
        <v>0</v>
      </c>
      <c r="AF13" s="8">
        <v>0.5513888888888888</v>
      </c>
      <c r="AG13" s="5">
        <v>0.5710416666666667</v>
      </c>
      <c r="AH13" s="5">
        <f t="shared" si="9"/>
        <v>0.019652777777777852</v>
      </c>
      <c r="AI13" s="52">
        <v>0.5710416666666667</v>
      </c>
      <c r="AJ13" s="51">
        <v>0.5861111111111111</v>
      </c>
      <c r="AK13" s="18">
        <f t="shared" si="4"/>
        <v>0.015069444444444469</v>
      </c>
      <c r="AL13" s="18">
        <v>0</v>
      </c>
      <c r="AM13" s="8">
        <v>0.5861111111111111</v>
      </c>
      <c r="AN13" s="5">
        <v>0.6068171296296296</v>
      </c>
      <c r="AO13" s="5">
        <f t="shared" si="5"/>
        <v>0.0207060185185185</v>
      </c>
      <c r="AP13" s="13"/>
      <c r="AQ13" s="14"/>
      <c r="AR13" s="15" t="s">
        <v>34</v>
      </c>
      <c r="AS13" t="s">
        <v>34</v>
      </c>
      <c r="AT13" s="3">
        <f t="shared" si="10"/>
        <v>0.2125578703703705</v>
      </c>
    </row>
    <row r="14" spans="1:46" ht="14.25">
      <c r="A14">
        <v>20</v>
      </c>
      <c r="B14" t="s">
        <v>79</v>
      </c>
      <c r="C14" t="s">
        <v>15</v>
      </c>
      <c r="D14" t="s">
        <v>21</v>
      </c>
      <c r="E14" t="s">
        <v>7</v>
      </c>
      <c r="F14" t="s">
        <v>26</v>
      </c>
      <c r="G14">
        <v>350</v>
      </c>
      <c r="H14" s="17"/>
      <c r="I14" s="16"/>
      <c r="J14" s="16"/>
      <c r="K14" s="8">
        <v>0.3541666666666667</v>
      </c>
      <c r="L14" s="5">
        <v>0.3787037037037037</v>
      </c>
      <c r="M14" s="9">
        <f t="shared" si="0"/>
        <v>0.024537037037037024</v>
      </c>
      <c r="N14" s="52">
        <v>0.3787037037037037</v>
      </c>
      <c r="O14" s="51">
        <v>0.4076388888888889</v>
      </c>
      <c r="P14" s="27">
        <f t="shared" si="6"/>
        <v>0.028935185185185175</v>
      </c>
      <c r="Q14" s="18">
        <v>0</v>
      </c>
      <c r="R14" s="8">
        <v>0.4076388888888889</v>
      </c>
      <c r="S14" s="36">
        <v>0.4455671296296296</v>
      </c>
      <c r="T14" s="5">
        <f t="shared" si="1"/>
        <v>0.03792824074074069</v>
      </c>
      <c r="U14" s="22">
        <v>0.4455671296296296</v>
      </c>
      <c r="V14" s="51"/>
      <c r="W14" s="18">
        <f t="shared" si="2"/>
        <v>-0.4455671296296296</v>
      </c>
      <c r="X14" s="18">
        <v>0</v>
      </c>
      <c r="Y14" s="8"/>
      <c r="Z14" s="5"/>
      <c r="AA14" s="5">
        <v>0.08333333333333333</v>
      </c>
      <c r="AB14" s="52"/>
      <c r="AC14" s="51"/>
      <c r="AD14" s="18">
        <f t="shared" si="8"/>
        <v>0</v>
      </c>
      <c r="AE14" s="18">
        <v>0</v>
      </c>
      <c r="AF14" s="8"/>
      <c r="AG14" s="5"/>
      <c r="AH14" s="5">
        <v>0.08333333333333333</v>
      </c>
      <c r="AI14" s="52"/>
      <c r="AJ14" s="51"/>
      <c r="AK14" s="18">
        <f t="shared" si="4"/>
        <v>0</v>
      </c>
      <c r="AL14" s="18">
        <v>0</v>
      </c>
      <c r="AM14" s="8"/>
      <c r="AN14" s="5"/>
      <c r="AO14" s="5">
        <v>0.08333333333333333</v>
      </c>
      <c r="AP14" s="13"/>
      <c r="AQ14" s="14"/>
      <c r="AR14" s="15"/>
      <c r="AT14" s="3">
        <f t="shared" si="10"/>
        <v>0.31246527777777766</v>
      </c>
    </row>
    <row r="15" spans="1:46" ht="14.25">
      <c r="A15">
        <v>25</v>
      </c>
      <c r="B15" t="s">
        <v>82</v>
      </c>
      <c r="C15" t="s">
        <v>81</v>
      </c>
      <c r="D15" t="s">
        <v>20</v>
      </c>
      <c r="E15" t="s">
        <v>7</v>
      </c>
      <c r="F15" t="s">
        <v>23</v>
      </c>
      <c r="G15">
        <v>426</v>
      </c>
      <c r="H15" s="17"/>
      <c r="I15" s="16"/>
      <c r="J15" s="16"/>
      <c r="K15" s="8">
        <v>0.3541666666666667</v>
      </c>
      <c r="L15" s="5">
        <v>0.375775462962963</v>
      </c>
      <c r="M15" s="9">
        <f t="shared" si="0"/>
        <v>0.021608796296296306</v>
      </c>
      <c r="N15" s="52">
        <v>0.375775462962963</v>
      </c>
      <c r="O15" s="51">
        <v>0.40347222222222223</v>
      </c>
      <c r="P15" s="27">
        <f t="shared" si="6"/>
        <v>0.02769675925925924</v>
      </c>
      <c r="Q15" s="18">
        <f t="shared" si="7"/>
        <v>0.00016203703703707162</v>
      </c>
      <c r="R15" s="8">
        <v>0.40347222222222223</v>
      </c>
      <c r="S15" s="36">
        <v>0.4290162037037037</v>
      </c>
      <c r="T15" s="5">
        <f t="shared" si="1"/>
        <v>0.02554398148148146</v>
      </c>
      <c r="U15" s="22">
        <v>0.4290162037037037</v>
      </c>
      <c r="V15" s="51">
        <v>0.44305555555555554</v>
      </c>
      <c r="W15" s="18">
        <f t="shared" si="2"/>
        <v>0.014039351851851845</v>
      </c>
      <c r="X15" s="18">
        <v>0</v>
      </c>
      <c r="Y15" s="8">
        <v>0.44305555555555554</v>
      </c>
      <c r="Z15" s="5">
        <v>0.46790509259259255</v>
      </c>
      <c r="AA15" s="5">
        <f t="shared" si="3"/>
        <v>0.024849537037037017</v>
      </c>
      <c r="AB15" s="52">
        <v>0.46790509259259255</v>
      </c>
      <c r="AC15" s="51">
        <v>0.548611111111111</v>
      </c>
      <c r="AD15" s="18">
        <f t="shared" si="8"/>
        <v>0.0807060185185185</v>
      </c>
      <c r="AE15" s="18">
        <v>0</v>
      </c>
      <c r="AF15" s="8">
        <v>0.548611111111111</v>
      </c>
      <c r="AG15" s="5">
        <v>0.5651273148148148</v>
      </c>
      <c r="AH15" s="5">
        <f t="shared" si="9"/>
        <v>0.01651620370370377</v>
      </c>
      <c r="AI15" s="52">
        <v>0.5651273148148148</v>
      </c>
      <c r="AJ15" s="51">
        <v>0.5833333333333334</v>
      </c>
      <c r="AK15" s="18">
        <f t="shared" si="4"/>
        <v>0.018206018518518552</v>
      </c>
      <c r="AL15" s="18">
        <v>0</v>
      </c>
      <c r="AM15" s="8">
        <v>0.5833333333333334</v>
      </c>
      <c r="AN15" s="5">
        <v>0.5993055555555555</v>
      </c>
      <c r="AO15" s="5">
        <f t="shared" si="5"/>
        <v>0.015972222222222165</v>
      </c>
      <c r="AP15" s="13"/>
      <c r="AQ15" s="14"/>
      <c r="AR15" s="15" t="s">
        <v>34</v>
      </c>
      <c r="AT15" s="3">
        <f t="shared" si="10"/>
        <v>0.10465277777777779</v>
      </c>
    </row>
    <row r="16" spans="1:46" ht="14.25">
      <c r="A16">
        <v>26</v>
      </c>
      <c r="B16" t="s">
        <v>84</v>
      </c>
      <c r="C16" t="s">
        <v>83</v>
      </c>
      <c r="H16" s="17"/>
      <c r="I16" s="16"/>
      <c r="J16" s="16"/>
      <c r="K16" s="8"/>
      <c r="L16" s="5"/>
      <c r="M16" s="9" t="s">
        <v>34</v>
      </c>
      <c r="N16" s="52"/>
      <c r="O16" s="51"/>
      <c r="P16" s="27" t="s">
        <v>34</v>
      </c>
      <c r="Q16" s="18" t="s">
        <v>34</v>
      </c>
      <c r="R16" s="8"/>
      <c r="S16" s="36"/>
      <c r="T16" s="5" t="s">
        <v>34</v>
      </c>
      <c r="U16" s="22"/>
      <c r="V16" s="51"/>
      <c r="W16" s="18" t="s">
        <v>34</v>
      </c>
      <c r="X16" s="18" t="s">
        <v>34</v>
      </c>
      <c r="Y16" s="8"/>
      <c r="Z16" s="5"/>
      <c r="AA16" s="5" t="s">
        <v>34</v>
      </c>
      <c r="AB16" s="52"/>
      <c r="AC16" s="51"/>
      <c r="AD16" s="18" t="s">
        <v>34</v>
      </c>
      <c r="AE16" s="18" t="s">
        <v>34</v>
      </c>
      <c r="AF16" s="8"/>
      <c r="AG16" s="5"/>
      <c r="AH16" s="5" t="s">
        <v>34</v>
      </c>
      <c r="AI16" s="52"/>
      <c r="AJ16" s="51"/>
      <c r="AK16" s="18" t="s">
        <v>34</v>
      </c>
      <c r="AL16" s="18" t="s">
        <v>34</v>
      </c>
      <c r="AM16" s="8"/>
      <c r="AN16" s="5"/>
      <c r="AO16" s="5" t="s">
        <v>34</v>
      </c>
      <c r="AP16" s="13"/>
      <c r="AQ16" s="14"/>
      <c r="AR16" s="15" t="s">
        <v>34</v>
      </c>
      <c r="AT16" s="3" t="s">
        <v>34</v>
      </c>
    </row>
    <row r="17" spans="8:46" ht="14.25">
      <c r="H17" s="17"/>
      <c r="I17" s="16"/>
      <c r="J17" s="16"/>
      <c r="K17" s="8"/>
      <c r="L17" s="5"/>
      <c r="M17" s="9"/>
      <c r="N17" s="52"/>
      <c r="O17" s="51"/>
      <c r="P17" s="27"/>
      <c r="Q17" s="18"/>
      <c r="R17" s="8"/>
      <c r="S17" s="36"/>
      <c r="T17" s="5"/>
      <c r="U17" s="22"/>
      <c r="V17" s="51"/>
      <c r="W17" s="18"/>
      <c r="X17" s="18"/>
      <c r="Y17" s="8"/>
      <c r="Z17" s="5"/>
      <c r="AA17" s="5"/>
      <c r="AB17" s="52"/>
      <c r="AC17" s="51"/>
      <c r="AD17" s="18" t="s">
        <v>34</v>
      </c>
      <c r="AE17" s="18"/>
      <c r="AF17" s="8"/>
      <c r="AG17" s="5"/>
      <c r="AH17" s="5"/>
      <c r="AI17" s="52"/>
      <c r="AJ17" s="51"/>
      <c r="AK17" s="18"/>
      <c r="AL17" s="18"/>
      <c r="AM17" s="8"/>
      <c r="AN17" s="5"/>
      <c r="AO17" s="5"/>
      <c r="AP17" s="13"/>
      <c r="AQ17" s="14"/>
      <c r="AR17" s="15" t="s">
        <v>34</v>
      </c>
      <c r="AT17" s="3" t="s">
        <v>34</v>
      </c>
    </row>
    <row r="18" spans="8:46" ht="14.25">
      <c r="H18" s="17"/>
      <c r="I18" s="16"/>
      <c r="J18" s="16" t="s">
        <v>34</v>
      </c>
      <c r="K18" s="8"/>
      <c r="L18" s="5"/>
      <c r="M18" s="9" t="s">
        <v>34</v>
      </c>
      <c r="N18" s="52"/>
      <c r="O18" s="51"/>
      <c r="P18" s="27" t="s">
        <v>34</v>
      </c>
      <c r="Q18" s="18" t="s">
        <v>34</v>
      </c>
      <c r="R18" s="8"/>
      <c r="S18" s="35"/>
      <c r="T18" s="5" t="s">
        <v>34</v>
      </c>
      <c r="U18" s="55"/>
      <c r="V18" s="51"/>
      <c r="W18" s="18" t="s">
        <v>34</v>
      </c>
      <c r="X18" s="18" t="s">
        <v>34</v>
      </c>
      <c r="Y18" s="8"/>
      <c r="Z18" s="5"/>
      <c r="AA18" s="5" t="s">
        <v>34</v>
      </c>
      <c r="AB18" s="52"/>
      <c r="AC18" s="51"/>
      <c r="AD18" s="18" t="s">
        <v>34</v>
      </c>
      <c r="AE18" s="18" t="s">
        <v>34</v>
      </c>
      <c r="AF18" s="8"/>
      <c r="AG18" s="5"/>
      <c r="AH18" s="5" t="s">
        <v>34</v>
      </c>
      <c r="AI18" s="52"/>
      <c r="AJ18" s="51"/>
      <c r="AK18" s="18" t="s">
        <v>34</v>
      </c>
      <c r="AL18" s="18" t="s">
        <v>34</v>
      </c>
      <c r="AM18" s="8"/>
      <c r="AN18" s="5"/>
      <c r="AO18" s="5" t="s">
        <v>34</v>
      </c>
      <c r="AP18" s="13"/>
      <c r="AQ18" s="14"/>
      <c r="AR18" s="15" t="s">
        <v>34</v>
      </c>
      <c r="AT18" s="3" t="s">
        <v>34</v>
      </c>
    </row>
    <row r="19" spans="1:46" ht="14.25">
      <c r="A19">
        <v>1</v>
      </c>
      <c r="B19" t="s">
        <v>85</v>
      </c>
      <c r="C19" t="s">
        <v>86</v>
      </c>
      <c r="D19" t="s">
        <v>109</v>
      </c>
      <c r="E19" t="s">
        <v>8</v>
      </c>
      <c r="F19" t="s">
        <v>110</v>
      </c>
      <c r="G19" t="s">
        <v>34</v>
      </c>
      <c r="H19" s="17"/>
      <c r="I19" s="16"/>
      <c r="J19" s="16"/>
      <c r="K19" s="8">
        <v>0.375</v>
      </c>
      <c r="L19" s="5">
        <v>0.39773148148148146</v>
      </c>
      <c r="M19" s="9">
        <f>L19-K19</f>
        <v>0.022731481481481464</v>
      </c>
      <c r="N19" s="52">
        <v>0.39773148148148146</v>
      </c>
      <c r="O19" s="51">
        <v>0.4263888888888889</v>
      </c>
      <c r="P19" s="27">
        <f aca="true" t="shared" si="11" ref="P19:P24">O19-N19</f>
        <v>0.02865740740740741</v>
      </c>
      <c r="Q19" s="18">
        <f>IF(P19&lt;$P$3,($P$3-P19)*2,0)</f>
        <v>0</v>
      </c>
      <c r="R19" s="8">
        <v>0.4263888888888889</v>
      </c>
      <c r="S19" s="36">
        <v>0.45410879629629625</v>
      </c>
      <c r="T19" s="5">
        <f>S19-R19</f>
        <v>0.027719907407407374</v>
      </c>
      <c r="U19" s="22">
        <v>0.45410879629629625</v>
      </c>
      <c r="V19" s="51">
        <v>0.4680555555555555</v>
      </c>
      <c r="W19" s="18">
        <f>V19-U19</f>
        <v>0.013946759259259256</v>
      </c>
      <c r="X19" s="18">
        <v>0</v>
      </c>
      <c r="Y19" s="8">
        <v>0.4680555555555555</v>
      </c>
      <c r="Z19" s="5">
        <v>0.4956365740740741</v>
      </c>
      <c r="AA19" s="5">
        <f>Z19-Y19</f>
        <v>0.027581018518518574</v>
      </c>
      <c r="AB19" s="52">
        <v>0.4956365740740741</v>
      </c>
      <c r="AC19" s="51">
        <v>0.5694444444444444</v>
      </c>
      <c r="AD19" s="18">
        <f t="shared" si="8"/>
        <v>0.07380787037037034</v>
      </c>
      <c r="AE19" s="18">
        <f>IF(AD19&lt;$W$3,($W$3-AD19)*2,0)</f>
        <v>0</v>
      </c>
      <c r="AF19" s="8">
        <v>0.5694444444444444</v>
      </c>
      <c r="AG19" s="5">
        <v>0.5877314814814815</v>
      </c>
      <c r="AH19" s="5">
        <f>AG19-AF19</f>
        <v>0.018287037037037046</v>
      </c>
      <c r="AI19" s="52">
        <v>0.5877314814814815</v>
      </c>
      <c r="AJ19" s="51">
        <v>0.6020833333333333</v>
      </c>
      <c r="AK19" s="18">
        <f>AJ19-AI19</f>
        <v>0.014351851851851838</v>
      </c>
      <c r="AL19" s="18">
        <v>0</v>
      </c>
      <c r="AM19" s="8">
        <v>0.6020833333333333</v>
      </c>
      <c r="AN19" s="5">
        <v>0.6198958333333333</v>
      </c>
      <c r="AO19" s="5">
        <f>AN19-AM19</f>
        <v>0.01781250000000001</v>
      </c>
      <c r="AP19" s="13"/>
      <c r="AQ19" s="14"/>
      <c r="AR19" s="15" t="s">
        <v>34</v>
      </c>
      <c r="AT19" s="3">
        <f t="shared" si="10"/>
        <v>0.11413194444444447</v>
      </c>
    </row>
    <row r="20" spans="1:46" ht="14.25">
      <c r="A20">
        <v>9</v>
      </c>
      <c r="B20" t="s">
        <v>115</v>
      </c>
      <c r="C20" t="s">
        <v>113</v>
      </c>
      <c r="D20" t="s">
        <v>22</v>
      </c>
      <c r="E20" t="s">
        <v>8</v>
      </c>
      <c r="F20" t="s">
        <v>108</v>
      </c>
      <c r="G20" t="s">
        <v>34</v>
      </c>
      <c r="H20" s="17"/>
      <c r="I20" s="16"/>
      <c r="J20" s="16"/>
      <c r="K20" s="8">
        <v>0.3763888888888889</v>
      </c>
      <c r="L20" s="5">
        <v>0.39980324074074075</v>
      </c>
      <c r="M20" s="9">
        <f t="shared" si="0"/>
        <v>0.023414351851851867</v>
      </c>
      <c r="N20" s="52">
        <v>0.39980324074074075</v>
      </c>
      <c r="O20" s="51">
        <v>0.4284722222222222</v>
      </c>
      <c r="P20" s="27">
        <f t="shared" si="11"/>
        <v>0.028668981481481448</v>
      </c>
      <c r="Q20" s="18">
        <v>0</v>
      </c>
      <c r="R20" s="8">
        <v>0.4284722222222222</v>
      </c>
      <c r="S20" s="36">
        <v>0.4565277777777778</v>
      </c>
      <c r="T20" s="5">
        <f>S20-R20</f>
        <v>0.02805555555555561</v>
      </c>
      <c r="U20" s="22">
        <v>0.4565277777777778</v>
      </c>
      <c r="V20" s="51">
        <v>0.4708333333333334</v>
      </c>
      <c r="W20" s="18">
        <f t="shared" si="2"/>
        <v>0.014305555555555571</v>
      </c>
      <c r="X20" s="18">
        <v>0</v>
      </c>
      <c r="Y20" s="8">
        <v>0.4708333333333334</v>
      </c>
      <c r="Z20" s="5">
        <v>0.49923611111111116</v>
      </c>
      <c r="AA20" s="5">
        <f>Z20-Y20</f>
        <v>0.028402777777777777</v>
      </c>
      <c r="AB20" s="52">
        <v>0.49923611111111116</v>
      </c>
      <c r="AC20" s="51">
        <v>0.5708333333333333</v>
      </c>
      <c r="AD20" s="18">
        <f t="shared" si="8"/>
        <v>0.07159722222222215</v>
      </c>
      <c r="AE20" s="18">
        <f>IF(AD20&lt;$W$3,($W$3-AD20)*2,0)</f>
        <v>0</v>
      </c>
      <c r="AF20" s="8">
        <v>0.5708333333333333</v>
      </c>
      <c r="AG20" s="5">
        <v>0.5890046296296296</v>
      </c>
      <c r="AH20" s="5">
        <f>AG20-AF20</f>
        <v>0.018171296296296324</v>
      </c>
      <c r="AI20" s="52">
        <v>0.5890046296296296</v>
      </c>
      <c r="AJ20" s="51">
        <v>0.6034722222222222</v>
      </c>
      <c r="AK20" s="18">
        <f aca="true" t="shared" si="12" ref="AK20:AK26">AJ20-AI20</f>
        <v>0.01446759259259256</v>
      </c>
      <c r="AL20" s="18">
        <v>0</v>
      </c>
      <c r="AM20" s="8">
        <v>0.6034722222222222</v>
      </c>
      <c r="AN20" s="5">
        <v>0.6228703703703703</v>
      </c>
      <c r="AO20" s="5">
        <f aca="true" t="shared" si="13" ref="AO20:AO26">AN20-AM20</f>
        <v>0.01939814814814811</v>
      </c>
      <c r="AP20" s="13"/>
      <c r="AQ20" s="14"/>
      <c r="AR20" s="15" t="s">
        <v>34</v>
      </c>
      <c r="AT20" s="3">
        <f t="shared" si="10"/>
        <v>0.11744212962962969</v>
      </c>
    </row>
    <row r="21" spans="1:46" ht="14.25">
      <c r="A21">
        <v>3</v>
      </c>
      <c r="B21" t="s">
        <v>87</v>
      </c>
      <c r="C21" t="s">
        <v>88</v>
      </c>
      <c r="D21" t="s">
        <v>101</v>
      </c>
      <c r="E21" t="s">
        <v>8</v>
      </c>
      <c r="F21" t="s">
        <v>102</v>
      </c>
      <c r="H21" s="17"/>
      <c r="I21" s="16"/>
      <c r="J21" s="16"/>
      <c r="K21" s="8">
        <v>0.37777777777777777</v>
      </c>
      <c r="L21" s="3">
        <v>0.41530092592592593</v>
      </c>
      <c r="M21" s="9">
        <f t="shared" si="0"/>
        <v>0.03752314814814817</v>
      </c>
      <c r="N21" s="52">
        <v>0.41530092592592593</v>
      </c>
      <c r="O21" s="53">
        <v>0.44236111111111115</v>
      </c>
      <c r="P21" s="27">
        <f t="shared" si="11"/>
        <v>0.027060185185185215</v>
      </c>
      <c r="Q21" s="54">
        <v>0</v>
      </c>
      <c r="R21" s="3">
        <v>0.44236111111111115</v>
      </c>
      <c r="S21" s="3">
        <v>0.47405092592592596</v>
      </c>
      <c r="T21" s="5">
        <f>S21-R21</f>
        <v>0.03168981481481481</v>
      </c>
      <c r="U21" s="52">
        <v>0.47405092592592596</v>
      </c>
      <c r="V21" s="53">
        <v>0.48680555555555555</v>
      </c>
      <c r="W21" s="18">
        <f>V21-U21</f>
        <v>0.012754629629629588</v>
      </c>
      <c r="X21" s="54">
        <v>0</v>
      </c>
      <c r="Y21" s="3">
        <v>0.48680555555555555</v>
      </c>
      <c r="Z21" s="3">
        <v>0.5176041666666666</v>
      </c>
      <c r="AA21" s="5">
        <f>Z21-Y21</f>
        <v>0.030798611111111096</v>
      </c>
      <c r="AB21" s="52">
        <v>0.5176041666666666</v>
      </c>
      <c r="AC21" s="51">
        <v>0.5736111111111112</v>
      </c>
      <c r="AD21" s="18">
        <f t="shared" si="8"/>
        <v>0.05600694444444454</v>
      </c>
      <c r="AE21" s="18">
        <f>IF(AD21&lt;$W$3,($W$3-AD21)*2,0)</f>
        <v>0</v>
      </c>
      <c r="AF21" s="8">
        <v>0.5736111111111112</v>
      </c>
      <c r="AG21" s="3">
        <v>0.5948148148148148</v>
      </c>
      <c r="AH21" s="5">
        <f>AG21-AF21</f>
        <v>0.021203703703703614</v>
      </c>
      <c r="AI21" s="52">
        <v>0.5948148148148148</v>
      </c>
      <c r="AJ21" s="53">
        <v>0.6173611111111111</v>
      </c>
      <c r="AK21" s="18">
        <f t="shared" si="12"/>
        <v>0.022546296296296342</v>
      </c>
      <c r="AL21" s="54">
        <v>0</v>
      </c>
      <c r="AM21" s="3">
        <v>0.6173611111111111</v>
      </c>
      <c r="AN21" s="3">
        <v>0.6442013888888889</v>
      </c>
      <c r="AO21" s="5">
        <f t="shared" si="13"/>
        <v>0.026840277777777755</v>
      </c>
      <c r="AP21" s="13"/>
      <c r="AQ21" s="14"/>
      <c r="AR21" s="15"/>
      <c r="AT21" s="3">
        <f t="shared" si="10"/>
        <v>0.14805555555555544</v>
      </c>
    </row>
    <row r="22" spans="1:46" ht="14.25">
      <c r="A22">
        <v>4</v>
      </c>
      <c r="B22" t="s">
        <v>93</v>
      </c>
      <c r="C22" t="s">
        <v>94</v>
      </c>
      <c r="D22" t="s">
        <v>103</v>
      </c>
      <c r="E22" t="s">
        <v>8</v>
      </c>
      <c r="F22" t="s">
        <v>104</v>
      </c>
      <c r="G22" t="s">
        <v>34</v>
      </c>
      <c r="H22" s="17"/>
      <c r="I22" s="16"/>
      <c r="J22" s="16"/>
      <c r="K22" s="8">
        <v>0.37916666666666665</v>
      </c>
      <c r="L22" s="5">
        <v>0.4050578703703704</v>
      </c>
      <c r="M22" s="9">
        <f t="shared" si="0"/>
        <v>0.025891203703703736</v>
      </c>
      <c r="N22" s="52">
        <v>0.4050578703703704</v>
      </c>
      <c r="O22" s="51">
        <v>0.43333333333333335</v>
      </c>
      <c r="P22" s="27">
        <f t="shared" si="11"/>
        <v>0.02827546296296296</v>
      </c>
      <c r="Q22" s="18">
        <v>0</v>
      </c>
      <c r="R22" s="8">
        <v>0.43333333333333335</v>
      </c>
      <c r="S22" s="36">
        <v>0.4680324074074074</v>
      </c>
      <c r="T22" s="5">
        <f>S22-R22</f>
        <v>0.03469907407407408</v>
      </c>
      <c r="U22" s="22">
        <v>0.4680324074074074</v>
      </c>
      <c r="V22" s="51">
        <v>0.48194444444444445</v>
      </c>
      <c r="W22" s="18">
        <f t="shared" si="2"/>
        <v>0.013912037037037028</v>
      </c>
      <c r="X22" s="18">
        <v>0</v>
      </c>
      <c r="Y22" s="8">
        <v>0.48194444444444445</v>
      </c>
      <c r="Z22" s="5">
        <v>0.5174189814814815</v>
      </c>
      <c r="AA22" s="5">
        <f>Z22-Y22</f>
        <v>0.03547453703703701</v>
      </c>
      <c r="AB22" s="52">
        <v>0.5174189814814815</v>
      </c>
      <c r="AC22" s="51">
        <v>0.5722222222222222</v>
      </c>
      <c r="AD22" s="18">
        <f t="shared" si="8"/>
        <v>0.05480324074074072</v>
      </c>
      <c r="AE22" s="18">
        <f>IF(AD22&lt;$W$3,($W$3-AD22)*2,0)</f>
        <v>0</v>
      </c>
      <c r="AF22" s="8">
        <v>0.5722222222222222</v>
      </c>
      <c r="AG22" s="5">
        <v>0.5927662037037037</v>
      </c>
      <c r="AH22" s="5">
        <f>AG22-AF22</f>
        <v>0.02054398148148151</v>
      </c>
      <c r="AI22" s="52">
        <v>0.5927662037037037</v>
      </c>
      <c r="AJ22" s="51">
        <v>0.60625</v>
      </c>
      <c r="AK22" s="18">
        <f t="shared" si="12"/>
        <v>0.013483796296296258</v>
      </c>
      <c r="AL22" s="18">
        <v>0</v>
      </c>
      <c r="AM22" s="8">
        <v>0.60625</v>
      </c>
      <c r="AN22" s="5">
        <v>0.6307291666666667</v>
      </c>
      <c r="AO22" s="5">
        <f t="shared" si="13"/>
        <v>0.02447916666666672</v>
      </c>
      <c r="AP22" s="13"/>
      <c r="AQ22" s="14"/>
      <c r="AR22" s="15" t="s">
        <v>34</v>
      </c>
      <c r="AT22" s="3">
        <f t="shared" si="10"/>
        <v>0.14108796296296305</v>
      </c>
    </row>
    <row r="23" spans="1:46" ht="14.25">
      <c r="A23">
        <v>5</v>
      </c>
      <c r="B23" t="s">
        <v>91</v>
      </c>
      <c r="C23" t="s">
        <v>92</v>
      </c>
      <c r="D23" t="s">
        <v>111</v>
      </c>
      <c r="E23" t="s">
        <v>8</v>
      </c>
      <c r="F23" t="s">
        <v>112</v>
      </c>
      <c r="H23" s="17"/>
      <c r="I23" s="16"/>
      <c r="J23" s="16"/>
      <c r="K23" s="8">
        <v>0.38055555555555554</v>
      </c>
      <c r="L23" s="5">
        <v>0.40621527777777783</v>
      </c>
      <c r="M23" s="9">
        <f t="shared" si="0"/>
        <v>0.025659722222222292</v>
      </c>
      <c r="N23" s="52">
        <v>0.40621527777777783</v>
      </c>
      <c r="O23" s="51">
        <v>0.43472222222222223</v>
      </c>
      <c r="P23" s="27">
        <f t="shared" si="11"/>
        <v>0.028506944444444404</v>
      </c>
      <c r="Q23" s="18">
        <v>0</v>
      </c>
      <c r="R23" s="8">
        <v>0.43472222222222223</v>
      </c>
      <c r="S23" s="36">
        <v>0.47663194444444446</v>
      </c>
      <c r="T23" s="5">
        <f>S23-R23</f>
        <v>0.04190972222222222</v>
      </c>
      <c r="U23" s="22">
        <v>0.47663194444444446</v>
      </c>
      <c r="V23" s="51">
        <v>0.4916666666666667</v>
      </c>
      <c r="W23" s="18">
        <f t="shared" si="2"/>
        <v>0.015034722222222241</v>
      </c>
      <c r="X23" s="18">
        <v>0</v>
      </c>
      <c r="Y23" s="8">
        <v>0.4916666666666667</v>
      </c>
      <c r="Z23" s="5">
        <v>0.5253935185185185</v>
      </c>
      <c r="AA23" s="5">
        <f>Z23-Y23</f>
        <v>0.03372685185185176</v>
      </c>
      <c r="AB23" s="52">
        <v>0.5253935185185185</v>
      </c>
      <c r="AC23" s="51">
        <v>0.575</v>
      </c>
      <c r="AD23" s="18">
        <f t="shared" si="8"/>
        <v>0.0496064814814815</v>
      </c>
      <c r="AE23" s="18">
        <f>IF(AD23&lt;$W$3,($W$3-AD23)*2,0)</f>
        <v>0</v>
      </c>
      <c r="AF23" s="8">
        <v>0.575</v>
      </c>
      <c r="AG23" s="5">
        <v>0.5952199074074074</v>
      </c>
      <c r="AH23" s="5">
        <f>AG23-AF23</f>
        <v>0.020219907407407423</v>
      </c>
      <c r="AI23" s="52">
        <v>0.5952199074074074</v>
      </c>
      <c r="AJ23" s="51">
        <v>0.607638888888889</v>
      </c>
      <c r="AK23" s="18">
        <f t="shared" si="12"/>
        <v>0.012418981481481572</v>
      </c>
      <c r="AL23" s="18">
        <v>0</v>
      </c>
      <c r="AM23" s="8">
        <v>0.607638888888889</v>
      </c>
      <c r="AN23" s="5">
        <v>0.6286458333333333</v>
      </c>
      <c r="AO23" s="5">
        <f t="shared" si="13"/>
        <v>0.021006944444444398</v>
      </c>
      <c r="AP23" s="13"/>
      <c r="AQ23" s="14"/>
      <c r="AR23" s="15" t="s">
        <v>34</v>
      </c>
      <c r="AT23" s="3">
        <f t="shared" si="10"/>
        <v>0.1425231481481481</v>
      </c>
    </row>
    <row r="24" spans="1:46" ht="14.25">
      <c r="A24">
        <v>8</v>
      </c>
      <c r="B24" t="s">
        <v>89</v>
      </c>
      <c r="C24" t="s">
        <v>90</v>
      </c>
      <c r="D24" t="s">
        <v>99</v>
      </c>
      <c r="E24" t="s">
        <v>8</v>
      </c>
      <c r="F24" t="s">
        <v>100</v>
      </c>
      <c r="G24" t="s">
        <v>34</v>
      </c>
      <c r="H24" s="17"/>
      <c r="I24" s="16"/>
      <c r="J24" s="16"/>
      <c r="K24" s="8">
        <v>0.3819444444444444</v>
      </c>
      <c r="L24" s="5">
        <v>0.4129861111111111</v>
      </c>
      <c r="M24" s="9">
        <f t="shared" si="0"/>
        <v>0.03104166666666669</v>
      </c>
      <c r="N24" s="52">
        <v>0.4129861111111111</v>
      </c>
      <c r="O24" s="51">
        <v>0.44166666666666665</v>
      </c>
      <c r="P24" s="27">
        <f t="shared" si="11"/>
        <v>0.028680555555555542</v>
      </c>
      <c r="Q24" s="18">
        <f>IF(P24&lt;$P$3,($P$3-P24)*2,0)</f>
        <v>0</v>
      </c>
      <c r="R24" s="8">
        <v>0.44166666666666665</v>
      </c>
      <c r="S24" s="36">
        <v>0.4850347222222222</v>
      </c>
      <c r="T24" s="5">
        <f>S24-R24</f>
        <v>0.04336805555555556</v>
      </c>
      <c r="U24" s="22">
        <v>0.4850347222222222</v>
      </c>
      <c r="V24" s="51">
        <v>0.49722222222222223</v>
      </c>
      <c r="W24" s="18">
        <f t="shared" si="2"/>
        <v>0.012187500000000018</v>
      </c>
      <c r="X24" s="18">
        <v>0</v>
      </c>
      <c r="Y24" s="8">
        <v>0.49722222222222223</v>
      </c>
      <c r="Z24" s="5">
        <v>0.5391782407407407</v>
      </c>
      <c r="AA24" s="5">
        <f>Z24-Y24</f>
        <v>0.04195601851851849</v>
      </c>
      <c r="AB24" s="52">
        <v>0.5391782407407407</v>
      </c>
      <c r="AC24" s="51"/>
      <c r="AD24" s="18">
        <f t="shared" si="8"/>
        <v>-0.5391782407407407</v>
      </c>
      <c r="AE24" s="18">
        <v>0</v>
      </c>
      <c r="AF24" s="8"/>
      <c r="AG24" s="5"/>
      <c r="AH24" s="5">
        <v>0.08333333333333333</v>
      </c>
      <c r="AI24" s="52"/>
      <c r="AJ24" s="51"/>
      <c r="AK24" s="18">
        <f t="shared" si="12"/>
        <v>0</v>
      </c>
      <c r="AL24" s="18">
        <v>0</v>
      </c>
      <c r="AM24" s="8"/>
      <c r="AN24" s="5"/>
      <c r="AO24" s="5">
        <v>0.08333333333333333</v>
      </c>
      <c r="AP24" s="13"/>
      <c r="AQ24" s="14"/>
      <c r="AR24" s="15" t="s">
        <v>34</v>
      </c>
      <c r="AT24" s="3">
        <f t="shared" si="10"/>
        <v>0.28303240740740737</v>
      </c>
    </row>
    <row r="25" spans="1:46" ht="14.25">
      <c r="A25">
        <v>2</v>
      </c>
      <c r="B25" t="s">
        <v>105</v>
      </c>
      <c r="C25" t="s">
        <v>106</v>
      </c>
      <c r="D25" t="s">
        <v>107</v>
      </c>
      <c r="E25" t="s">
        <v>8</v>
      </c>
      <c r="F25" t="s">
        <v>108</v>
      </c>
      <c r="H25" s="17"/>
      <c r="I25" s="16"/>
      <c r="J25" s="16"/>
      <c r="K25" s="8"/>
      <c r="L25" s="5"/>
      <c r="M25" s="9" t="s">
        <v>34</v>
      </c>
      <c r="N25" s="34"/>
      <c r="O25" s="27"/>
      <c r="P25" s="27" t="s">
        <v>34</v>
      </c>
      <c r="Q25" s="18" t="s">
        <v>34</v>
      </c>
      <c r="R25" s="8"/>
      <c r="S25" s="36"/>
      <c r="T25" s="5" t="s">
        <v>34</v>
      </c>
      <c r="U25" s="22"/>
      <c r="V25" s="23"/>
      <c r="W25" s="18" t="s">
        <v>34</v>
      </c>
      <c r="X25" s="18" t="s">
        <v>34</v>
      </c>
      <c r="Y25" s="8"/>
      <c r="Z25" s="5"/>
      <c r="AA25" s="5" t="s">
        <v>34</v>
      </c>
      <c r="AB25" s="52"/>
      <c r="AC25" s="51"/>
      <c r="AD25" s="18" t="s">
        <v>34</v>
      </c>
      <c r="AE25" s="18" t="s">
        <v>34</v>
      </c>
      <c r="AF25" s="8"/>
      <c r="AG25" s="5"/>
      <c r="AH25" s="5" t="s">
        <v>34</v>
      </c>
      <c r="AI25" s="52"/>
      <c r="AJ25" s="51"/>
      <c r="AK25" s="18">
        <f t="shared" si="12"/>
        <v>0</v>
      </c>
      <c r="AL25" s="18">
        <v>0.004861111111111111</v>
      </c>
      <c r="AM25" s="8"/>
      <c r="AN25" s="5"/>
      <c r="AO25" s="5">
        <f t="shared" si="13"/>
        <v>0</v>
      </c>
      <c r="AP25" s="13"/>
      <c r="AQ25" s="14"/>
      <c r="AR25" s="15" t="s">
        <v>34</v>
      </c>
      <c r="AT25" s="3" t="s">
        <v>34</v>
      </c>
    </row>
    <row r="26" spans="1:46" ht="14.25">
      <c r="A26">
        <v>6</v>
      </c>
      <c r="B26" t="s">
        <v>114</v>
      </c>
      <c r="C26" t="s">
        <v>95</v>
      </c>
      <c r="H26" s="17"/>
      <c r="I26" s="16"/>
      <c r="J26" s="16"/>
      <c r="K26" s="8"/>
      <c r="L26" s="5"/>
      <c r="M26" s="9" t="s">
        <v>34</v>
      </c>
      <c r="N26" s="34"/>
      <c r="O26" s="27"/>
      <c r="P26" s="27" t="s">
        <v>34</v>
      </c>
      <c r="Q26" s="18" t="s">
        <v>34</v>
      </c>
      <c r="R26" s="8"/>
      <c r="S26" s="36"/>
      <c r="T26" s="5" t="s">
        <v>34</v>
      </c>
      <c r="U26" s="22"/>
      <c r="V26" s="23"/>
      <c r="W26" s="18" t="s">
        <v>34</v>
      </c>
      <c r="X26" s="18" t="s">
        <v>34</v>
      </c>
      <c r="Y26" s="8"/>
      <c r="Z26" s="5"/>
      <c r="AA26" s="5" t="s">
        <v>34</v>
      </c>
      <c r="AB26" s="52"/>
      <c r="AC26" s="51"/>
      <c r="AD26" s="18" t="s">
        <v>34</v>
      </c>
      <c r="AE26" s="18" t="s">
        <v>34</v>
      </c>
      <c r="AF26" s="8"/>
      <c r="AG26" s="5"/>
      <c r="AH26" s="5" t="s">
        <v>34</v>
      </c>
      <c r="AI26" s="52"/>
      <c r="AJ26" s="51"/>
      <c r="AK26" s="18">
        <f t="shared" si="12"/>
        <v>0</v>
      </c>
      <c r="AL26" s="18">
        <v>0</v>
      </c>
      <c r="AM26" s="8"/>
      <c r="AN26" s="5"/>
      <c r="AO26" s="5">
        <f t="shared" si="13"/>
        <v>0</v>
      </c>
      <c r="AP26" s="13"/>
      <c r="AQ26" s="14"/>
      <c r="AR26" s="15" t="s">
        <v>34</v>
      </c>
      <c r="AT26" s="3" t="s">
        <v>34</v>
      </c>
    </row>
    <row r="27" spans="1:2" ht="14.25">
      <c r="A27">
        <v>7</v>
      </c>
      <c r="B27" t="s">
        <v>19</v>
      </c>
    </row>
    <row r="29" ht="14.25">
      <c r="B29" s="31"/>
    </row>
  </sheetData>
  <mergeCells count="11">
    <mergeCell ref="AI4:AK4"/>
    <mergeCell ref="AM4:AO4"/>
    <mergeCell ref="AP4:AR4"/>
    <mergeCell ref="U4:W4"/>
    <mergeCell ref="Y4:AA4"/>
    <mergeCell ref="AB4:AD4"/>
    <mergeCell ref="AF4:AH4"/>
    <mergeCell ref="H4:J4"/>
    <mergeCell ref="K4:M4"/>
    <mergeCell ref="N4:P4"/>
    <mergeCell ref="R4:T4"/>
  </mergeCells>
  <printOptions/>
  <pageMargins left="0.75" right="0.75" top="1" bottom="1" header="0.4921259845" footer="0.4921259845"/>
  <pageSetup horizontalDpi="300" verticalDpi="3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29" sqref="B29"/>
    </sheetView>
  </sheetViews>
  <sheetFormatPr defaultColWidth="11.00390625" defaultRowHeight="14.25"/>
  <cols>
    <col min="1" max="1" width="9.75390625" style="0" customWidth="1"/>
    <col min="2" max="2" width="21.625" style="0" customWidth="1"/>
    <col min="3" max="3" width="22.00390625" style="0" customWidth="1"/>
  </cols>
  <sheetData>
    <row r="1" spans="1:4" ht="18">
      <c r="A1" s="1" t="s">
        <v>145</v>
      </c>
      <c r="D1" t="s">
        <v>34</v>
      </c>
    </row>
    <row r="3" s="3" customFormat="1" ht="13.5" customHeight="1">
      <c r="A3" s="3" t="s">
        <v>144</v>
      </c>
    </row>
    <row r="4" spans="1:3" ht="26.25" customHeight="1">
      <c r="A4" s="2" t="s">
        <v>0</v>
      </c>
      <c r="B4" t="s">
        <v>1</v>
      </c>
      <c r="C4" t="s">
        <v>2</v>
      </c>
    </row>
    <row r="5" s="41" customFormat="1" ht="14.25">
      <c r="D5" s="43" t="s">
        <v>49</v>
      </c>
    </row>
    <row r="6" s="41" customFormat="1" ht="14.25">
      <c r="D6" s="43"/>
    </row>
    <row r="7" s="41" customFormat="1" ht="14.25">
      <c r="D7" s="43" t="s">
        <v>34</v>
      </c>
    </row>
    <row r="9" spans="1:4" ht="14.25">
      <c r="A9">
        <v>27</v>
      </c>
      <c r="B9" t="s">
        <v>16</v>
      </c>
      <c r="C9" t="s">
        <v>17</v>
      </c>
      <c r="D9" s="3">
        <v>0.10185185185185192</v>
      </c>
    </row>
    <row r="10" spans="1:4" ht="14.25">
      <c r="A10">
        <v>25</v>
      </c>
      <c r="B10" t="s">
        <v>82</v>
      </c>
      <c r="C10" t="s">
        <v>81</v>
      </c>
      <c r="D10" s="3">
        <v>0.10465277777777779</v>
      </c>
    </row>
    <row r="11" spans="1:4" ht="14.25">
      <c r="A11">
        <v>22</v>
      </c>
      <c r="B11" t="s">
        <v>11</v>
      </c>
      <c r="C11" t="s">
        <v>12</v>
      </c>
      <c r="D11" s="3">
        <v>0.10810185185185184</v>
      </c>
    </row>
    <row r="12" spans="1:4" ht="14.25">
      <c r="A12">
        <v>23</v>
      </c>
      <c r="B12" t="s">
        <v>9</v>
      </c>
      <c r="C12" t="s">
        <v>10</v>
      </c>
      <c r="D12" s="3">
        <v>0.11199074074074064</v>
      </c>
    </row>
    <row r="13" spans="1:4" ht="14.25">
      <c r="A13">
        <v>21</v>
      </c>
      <c r="B13" t="s">
        <v>80</v>
      </c>
      <c r="C13" t="s">
        <v>81</v>
      </c>
      <c r="D13" s="3">
        <v>0.12010416666666682</v>
      </c>
    </row>
    <row r="14" spans="1:4" ht="14.25">
      <c r="A14">
        <v>24</v>
      </c>
      <c r="B14" t="s">
        <v>13</v>
      </c>
      <c r="C14" t="s">
        <v>14</v>
      </c>
      <c r="D14" s="3">
        <v>0.2125578703703705</v>
      </c>
    </row>
    <row r="15" spans="1:4" ht="14.25">
      <c r="A15">
        <v>20</v>
      </c>
      <c r="B15" t="s">
        <v>79</v>
      </c>
      <c r="C15" t="s">
        <v>15</v>
      </c>
      <c r="D15" s="3">
        <v>0.31246527777777766</v>
      </c>
    </row>
    <row r="16" spans="1:4" ht="14.25">
      <c r="A16">
        <v>26</v>
      </c>
      <c r="B16" t="s">
        <v>84</v>
      </c>
      <c r="C16" t="s">
        <v>83</v>
      </c>
      <c r="D16" s="3" t="s">
        <v>34</v>
      </c>
    </row>
    <row r="17" ht="14.25">
      <c r="D17" s="3" t="s">
        <v>34</v>
      </c>
    </row>
    <row r="18" ht="14.25">
      <c r="D18" s="3" t="s">
        <v>34</v>
      </c>
    </row>
    <row r="19" spans="1:4" ht="14.25">
      <c r="A19">
        <v>1</v>
      </c>
      <c r="B19" t="s">
        <v>85</v>
      </c>
      <c r="C19" t="s">
        <v>86</v>
      </c>
      <c r="D19" s="3">
        <v>0.11413194444444447</v>
      </c>
    </row>
    <row r="20" spans="1:4" ht="14.25">
      <c r="A20">
        <v>9</v>
      </c>
      <c r="B20" t="s">
        <v>115</v>
      </c>
      <c r="C20" t="s">
        <v>113</v>
      </c>
      <c r="D20" s="3">
        <v>0.11744212962962969</v>
      </c>
    </row>
    <row r="21" spans="1:4" ht="14.25">
      <c r="A21">
        <v>4</v>
      </c>
      <c r="B21" t="s">
        <v>93</v>
      </c>
      <c r="C21" t="s">
        <v>94</v>
      </c>
      <c r="D21" s="3">
        <v>0.14108796296296305</v>
      </c>
    </row>
    <row r="22" spans="1:4" ht="14.25">
      <c r="A22">
        <v>5</v>
      </c>
      <c r="B22" t="s">
        <v>91</v>
      </c>
      <c r="C22" t="s">
        <v>92</v>
      </c>
      <c r="D22" s="3">
        <v>0.1425231481481481</v>
      </c>
    </row>
    <row r="23" spans="1:4" ht="14.25">
      <c r="A23">
        <v>3</v>
      </c>
      <c r="B23" t="s">
        <v>87</v>
      </c>
      <c r="C23" t="s">
        <v>88</v>
      </c>
      <c r="D23" s="3">
        <v>0.14805555555555544</v>
      </c>
    </row>
    <row r="24" spans="1:4" ht="14.25">
      <c r="A24">
        <v>8</v>
      </c>
      <c r="B24" t="s">
        <v>89</v>
      </c>
      <c r="C24" t="s">
        <v>90</v>
      </c>
      <c r="D24" s="3">
        <v>0.28303240740740737</v>
      </c>
    </row>
    <row r="25" spans="1:4" ht="14.25">
      <c r="A25">
        <v>2</v>
      </c>
      <c r="B25" t="s">
        <v>105</v>
      </c>
      <c r="C25" t="s">
        <v>106</v>
      </c>
      <c r="D25" s="3" t="s">
        <v>34</v>
      </c>
    </row>
    <row r="26" spans="1:4" ht="14.25">
      <c r="A26">
        <v>6</v>
      </c>
      <c r="B26" t="s">
        <v>114</v>
      </c>
      <c r="C26" t="s">
        <v>95</v>
      </c>
      <c r="D26" s="3" t="s">
        <v>34</v>
      </c>
    </row>
    <row r="27" spans="1:2" ht="14.25">
      <c r="A27">
        <v>7</v>
      </c>
      <c r="B27" t="s">
        <v>19</v>
      </c>
    </row>
    <row r="29" ht="14.25">
      <c r="B29" s="3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C26" sqref="C26"/>
    </sheetView>
  </sheetViews>
  <sheetFormatPr defaultColWidth="11.00390625" defaultRowHeight="14.25"/>
  <cols>
    <col min="2" max="2" width="6.625" style="0" customWidth="1"/>
    <col min="3" max="3" width="26.25390625" style="0" customWidth="1"/>
    <col min="4" max="4" width="18.875" style="0" customWidth="1"/>
    <col min="8" max="9" width="11.00390625" style="57" customWidth="1"/>
  </cols>
  <sheetData>
    <row r="1" spans="2:9" ht="18">
      <c r="B1" s="1" t="s">
        <v>145</v>
      </c>
      <c r="F1" t="s">
        <v>34</v>
      </c>
      <c r="H1"/>
      <c r="I1"/>
    </row>
    <row r="2" spans="8:9" ht="14.25">
      <c r="H2"/>
      <c r="I2"/>
    </row>
    <row r="3" s="3" customFormat="1" ht="13.5" customHeight="1">
      <c r="B3" s="3" t="s">
        <v>59</v>
      </c>
    </row>
    <row r="4" spans="1:9" ht="26.25" customHeight="1">
      <c r="A4" t="s">
        <v>55</v>
      </c>
      <c r="B4" s="59" t="s">
        <v>0</v>
      </c>
      <c r="C4" s="57" t="s">
        <v>1</v>
      </c>
      <c r="D4" s="57" t="s">
        <v>2</v>
      </c>
      <c r="E4" s="57" t="s">
        <v>54</v>
      </c>
      <c r="F4" s="57" t="s">
        <v>56</v>
      </c>
      <c r="G4" s="57" t="s">
        <v>146</v>
      </c>
      <c r="H4" s="57" t="s">
        <v>57</v>
      </c>
      <c r="I4" s="57" t="s">
        <v>58</v>
      </c>
    </row>
    <row r="5" s="41" customFormat="1" ht="15" thickBot="1">
      <c r="F5" s="56" t="s">
        <v>52</v>
      </c>
    </row>
    <row r="6" spans="1:9" ht="14.25">
      <c r="A6" s="58">
        <v>1</v>
      </c>
      <c r="B6" s="37">
        <v>27</v>
      </c>
      <c r="C6" s="37" t="s">
        <v>16</v>
      </c>
      <c r="D6" s="37" t="s">
        <v>17</v>
      </c>
      <c r="E6" s="60">
        <v>0.09155092592592595</v>
      </c>
      <c r="F6" s="60">
        <v>0.10185185185185192</v>
      </c>
      <c r="G6" s="60">
        <f>+E6+F6</f>
        <v>0.19340277777777787</v>
      </c>
      <c r="H6" s="60" t="s">
        <v>34</v>
      </c>
      <c r="I6" s="60" t="s">
        <v>34</v>
      </c>
    </row>
    <row r="7" spans="1:9" ht="14.25">
      <c r="A7" s="58">
        <v>2</v>
      </c>
      <c r="B7" s="38">
        <v>22</v>
      </c>
      <c r="C7" s="38" t="s">
        <v>11</v>
      </c>
      <c r="D7" s="38" t="s">
        <v>12</v>
      </c>
      <c r="E7" s="39">
        <v>0.09296296296296291</v>
      </c>
      <c r="F7" s="39">
        <v>0.10810185185185184</v>
      </c>
      <c r="G7" s="39">
        <f aca="true" t="shared" si="0" ref="G7:G21">+E7+F7</f>
        <v>0.20106481481481475</v>
      </c>
      <c r="H7" s="39">
        <f aca="true" t="shared" si="1" ref="H7:H12">+G7-G6</f>
        <v>0.007662037037036884</v>
      </c>
      <c r="I7" s="39">
        <f aca="true" t="shared" si="2" ref="I7:I12">+G7-G$6</f>
        <v>0.007662037037036884</v>
      </c>
    </row>
    <row r="8" spans="1:9" ht="14.25">
      <c r="A8" s="58">
        <v>3</v>
      </c>
      <c r="B8" s="38">
        <v>23</v>
      </c>
      <c r="C8" s="38" t="s">
        <v>9</v>
      </c>
      <c r="D8" s="38" t="s">
        <v>10</v>
      </c>
      <c r="E8" s="39">
        <v>0.10633101851851834</v>
      </c>
      <c r="F8" s="39">
        <v>0.11199074074074064</v>
      </c>
      <c r="G8" s="39">
        <f t="shared" si="0"/>
        <v>0.21832175925925898</v>
      </c>
      <c r="H8" s="39">
        <f t="shared" si="1"/>
        <v>0.017256944444444228</v>
      </c>
      <c r="I8" s="39">
        <f t="shared" si="2"/>
        <v>0.02491898148148111</v>
      </c>
    </row>
    <row r="9" spans="1:9" ht="14.25">
      <c r="A9" s="58">
        <v>4</v>
      </c>
      <c r="B9" s="38">
        <v>25</v>
      </c>
      <c r="C9" s="38" t="s">
        <v>82</v>
      </c>
      <c r="D9" s="38" t="s">
        <v>81</v>
      </c>
      <c r="E9" s="39">
        <v>0.11543981481481502</v>
      </c>
      <c r="F9" s="39">
        <v>0.10465277777777779</v>
      </c>
      <c r="G9" s="39">
        <f t="shared" si="0"/>
        <v>0.2200925925925928</v>
      </c>
      <c r="H9" s="39">
        <f t="shared" si="1"/>
        <v>0.0017708333333338322</v>
      </c>
      <c r="I9" s="39">
        <f t="shared" si="2"/>
        <v>0.026689814814814944</v>
      </c>
    </row>
    <row r="10" spans="1:9" ht="14.25">
      <c r="A10" s="58">
        <v>5</v>
      </c>
      <c r="B10" s="38">
        <v>21</v>
      </c>
      <c r="C10" s="38" t="s">
        <v>80</v>
      </c>
      <c r="D10" s="38" t="s">
        <v>81</v>
      </c>
      <c r="E10" s="39">
        <v>0.10640046296296313</v>
      </c>
      <c r="F10" s="39">
        <v>0.12010416666666682</v>
      </c>
      <c r="G10" s="39">
        <f t="shared" si="0"/>
        <v>0.22650462962962994</v>
      </c>
      <c r="H10" s="39">
        <f t="shared" si="1"/>
        <v>0.006412037037037133</v>
      </c>
      <c r="I10" s="39">
        <f t="shared" si="2"/>
        <v>0.03310185185185208</v>
      </c>
    </row>
    <row r="11" spans="1:9" ht="14.25">
      <c r="A11" s="58">
        <v>6</v>
      </c>
      <c r="B11" s="38">
        <v>24</v>
      </c>
      <c r="C11" s="38" t="s">
        <v>13</v>
      </c>
      <c r="D11" s="38" t="s">
        <v>14</v>
      </c>
      <c r="E11" s="39">
        <v>0.10878472222222235</v>
      </c>
      <c r="F11" s="39">
        <v>0.2125578703703705</v>
      </c>
      <c r="G11" s="39">
        <f t="shared" si="0"/>
        <v>0.32134259259259285</v>
      </c>
      <c r="H11" s="39">
        <f t="shared" si="1"/>
        <v>0.0948379629629629</v>
      </c>
      <c r="I11" s="39">
        <f t="shared" si="2"/>
        <v>0.12793981481481498</v>
      </c>
    </row>
    <row r="12" spans="1:9" ht="14.25">
      <c r="A12" s="58">
        <v>7</v>
      </c>
      <c r="B12" s="38">
        <v>20</v>
      </c>
      <c r="C12" s="38" t="s">
        <v>79</v>
      </c>
      <c r="D12" s="38" t="s">
        <v>15</v>
      </c>
      <c r="E12" s="39">
        <v>0.11442129629629628</v>
      </c>
      <c r="F12" s="39">
        <v>0.31246527777777766</v>
      </c>
      <c r="G12" s="39">
        <f t="shared" si="0"/>
        <v>0.42688657407407393</v>
      </c>
      <c r="H12" s="39">
        <f t="shared" si="1"/>
        <v>0.10554398148148109</v>
      </c>
      <c r="I12" s="39">
        <f t="shared" si="2"/>
        <v>0.23348379629629606</v>
      </c>
    </row>
    <row r="13" spans="1:9" ht="14.25">
      <c r="A13" s="58">
        <v>8</v>
      </c>
      <c r="B13" s="38">
        <v>26</v>
      </c>
      <c r="C13" s="38" t="s">
        <v>84</v>
      </c>
      <c r="D13" s="38" t="s">
        <v>83</v>
      </c>
      <c r="E13" s="39" t="s">
        <v>34</v>
      </c>
      <c r="F13" s="39" t="s">
        <v>34</v>
      </c>
      <c r="G13" s="39" t="s">
        <v>34</v>
      </c>
      <c r="H13" s="38"/>
      <c r="I13" s="38"/>
    </row>
    <row r="14" spans="1:9" ht="14.25">
      <c r="A14" s="58"/>
      <c r="B14" s="38"/>
      <c r="C14" s="38"/>
      <c r="D14" s="38"/>
      <c r="E14" s="39" t="s">
        <v>34</v>
      </c>
      <c r="F14" s="39" t="s">
        <v>34</v>
      </c>
      <c r="G14" s="39" t="s">
        <v>34</v>
      </c>
      <c r="H14" s="38"/>
      <c r="I14" s="38"/>
    </row>
    <row r="15" spans="1:9" ht="14.25">
      <c r="A15" s="58"/>
      <c r="B15" s="38"/>
      <c r="C15" s="38"/>
      <c r="D15" s="38"/>
      <c r="E15" s="39" t="s">
        <v>34</v>
      </c>
      <c r="F15" s="39" t="s">
        <v>34</v>
      </c>
      <c r="G15" s="39" t="s">
        <v>34</v>
      </c>
      <c r="H15" s="38"/>
      <c r="I15" s="38"/>
    </row>
    <row r="16" spans="1:9" ht="14.25">
      <c r="A16" s="58">
        <v>1</v>
      </c>
      <c r="B16" s="38">
        <v>1</v>
      </c>
      <c r="C16" s="38" t="s">
        <v>85</v>
      </c>
      <c r="D16" s="38" t="s">
        <v>86</v>
      </c>
      <c r="E16" s="39">
        <v>0.14177083333333348</v>
      </c>
      <c r="F16" s="39">
        <v>0.11413194444444447</v>
      </c>
      <c r="G16" s="39">
        <f t="shared" si="0"/>
        <v>0.2559027777777779</v>
      </c>
      <c r="H16" s="38"/>
      <c r="I16" s="38"/>
    </row>
    <row r="17" spans="1:9" ht="14.25">
      <c r="A17" s="58">
        <v>2</v>
      </c>
      <c r="B17" s="38">
        <v>9</v>
      </c>
      <c r="C17" s="38" t="s">
        <v>115</v>
      </c>
      <c r="D17" s="38" t="s">
        <v>113</v>
      </c>
      <c r="E17" s="39">
        <v>0.1433564814814816</v>
      </c>
      <c r="F17" s="39">
        <v>0.11744212962962969</v>
      </c>
      <c r="G17" s="39">
        <f t="shared" si="0"/>
        <v>0.2607986111111113</v>
      </c>
      <c r="H17" s="39">
        <f>+G17-G16</f>
        <v>0.004895833333333377</v>
      </c>
      <c r="I17" s="39">
        <f>+G17-G$16</f>
        <v>0.004895833333333377</v>
      </c>
    </row>
    <row r="18" spans="1:9" ht="14.25">
      <c r="A18" s="58">
        <v>3</v>
      </c>
      <c r="B18" s="38">
        <v>4</v>
      </c>
      <c r="C18" s="38" t="s">
        <v>93</v>
      </c>
      <c r="D18" s="38" t="s">
        <v>94</v>
      </c>
      <c r="E18" s="39">
        <v>0.1514120370370371</v>
      </c>
      <c r="F18" s="39">
        <v>0.14108796296296305</v>
      </c>
      <c r="G18" s="39">
        <f t="shared" si="0"/>
        <v>0.29250000000000015</v>
      </c>
      <c r="H18" s="39">
        <f>+G18-G17</f>
        <v>0.03170138888888885</v>
      </c>
      <c r="I18" s="39">
        <f>+G18-G$16</f>
        <v>0.036597222222222225</v>
      </c>
    </row>
    <row r="19" spans="1:9" ht="14.25">
      <c r="A19" s="58">
        <v>4</v>
      </c>
      <c r="B19" s="38">
        <v>3</v>
      </c>
      <c r="C19" s="38" t="s">
        <v>87</v>
      </c>
      <c r="D19" s="38" t="s">
        <v>88</v>
      </c>
      <c r="E19" s="39">
        <v>0.15017361111111102</v>
      </c>
      <c r="F19" s="39">
        <v>0.14805555555555544</v>
      </c>
      <c r="G19" s="39">
        <f t="shared" si="0"/>
        <v>0.29822916666666643</v>
      </c>
      <c r="H19" s="39">
        <f>+G19-G18</f>
        <v>0.0057291666666662855</v>
      </c>
      <c r="I19" s="39">
        <f>+G19-G$16</f>
        <v>0.04232638888888851</v>
      </c>
    </row>
    <row r="20" spans="1:9" ht="14.25">
      <c r="A20" s="58">
        <v>5</v>
      </c>
      <c r="B20" s="38">
        <v>5</v>
      </c>
      <c r="C20" s="38" t="s">
        <v>91</v>
      </c>
      <c r="D20" s="38" t="s">
        <v>92</v>
      </c>
      <c r="E20" s="39">
        <v>0.1689467592592594</v>
      </c>
      <c r="F20" s="39">
        <v>0.1425231481481481</v>
      </c>
      <c r="G20" s="39">
        <f t="shared" si="0"/>
        <v>0.3114699074074075</v>
      </c>
      <c r="H20" s="39">
        <f>+G20-G19</f>
        <v>0.013240740740741053</v>
      </c>
      <c r="I20" s="39">
        <f>+G20-G$16</f>
        <v>0.055567129629629564</v>
      </c>
    </row>
    <row r="21" spans="1:9" ht="14.25">
      <c r="A21" s="58">
        <v>6</v>
      </c>
      <c r="B21" s="38">
        <v>8</v>
      </c>
      <c r="C21" s="38" t="s">
        <v>89</v>
      </c>
      <c r="D21" s="38" t="s">
        <v>90</v>
      </c>
      <c r="E21" s="39">
        <v>0.18378472222222245</v>
      </c>
      <c r="F21" s="39">
        <v>0.28303240740740737</v>
      </c>
      <c r="G21" s="39">
        <f t="shared" si="0"/>
        <v>0.46681712962962985</v>
      </c>
      <c r="H21" s="39">
        <f>+G21-G20</f>
        <v>0.15534722222222236</v>
      </c>
      <c r="I21" s="39">
        <f>+G21-G$16</f>
        <v>0.21091435185185192</v>
      </c>
    </row>
    <row r="22" spans="1:9" ht="14.25">
      <c r="A22" s="58" t="s">
        <v>34</v>
      </c>
      <c r="B22" s="38">
        <v>2</v>
      </c>
      <c r="C22" s="38" t="s">
        <v>105</v>
      </c>
      <c r="D22" s="38" t="s">
        <v>147</v>
      </c>
      <c r="E22" s="39" t="s">
        <v>34</v>
      </c>
      <c r="F22" s="39" t="s">
        <v>34</v>
      </c>
      <c r="G22" s="38"/>
      <c r="H22" s="38"/>
      <c r="I22" s="38"/>
    </row>
    <row r="23" spans="1:9" ht="14.25">
      <c r="A23" s="58"/>
      <c r="B23" s="38">
        <v>6</v>
      </c>
      <c r="C23" s="38" t="s">
        <v>114</v>
      </c>
      <c r="D23" s="38" t="s">
        <v>95</v>
      </c>
      <c r="E23" s="39" t="s">
        <v>34</v>
      </c>
      <c r="F23" s="39" t="s">
        <v>34</v>
      </c>
      <c r="G23" s="38"/>
      <c r="H23" s="38"/>
      <c r="I23" s="38"/>
    </row>
    <row r="24" spans="1:9" ht="15" thickBot="1">
      <c r="A24" s="58"/>
      <c r="B24" s="40">
        <v>7</v>
      </c>
      <c r="C24" s="40" t="s">
        <v>19</v>
      </c>
      <c r="D24" s="40" t="s">
        <v>18</v>
      </c>
      <c r="E24" s="40"/>
      <c r="F24" s="40"/>
      <c r="G24" s="40"/>
      <c r="H24" s="40"/>
      <c r="I24" s="40"/>
    </row>
    <row r="25" spans="8:9" ht="14.25">
      <c r="H25"/>
      <c r="I25"/>
    </row>
    <row r="26" spans="3:9" ht="14.25">
      <c r="C26" t="s">
        <v>34</v>
      </c>
      <c r="H26"/>
      <c r="I26"/>
    </row>
    <row r="27" spans="8:9" ht="14.25">
      <c r="H27"/>
      <c r="I27"/>
    </row>
    <row r="28" spans="8:9" ht="14.25">
      <c r="H28"/>
      <c r="I28"/>
    </row>
    <row r="29" spans="8:9" ht="14.25">
      <c r="H29"/>
      <c r="I29"/>
    </row>
    <row r="30" spans="8:9" ht="14.25">
      <c r="H30"/>
      <c r="I30"/>
    </row>
    <row r="31" spans="8:9" ht="14.25">
      <c r="H31"/>
      <c r="I31"/>
    </row>
    <row r="32" spans="8:9" ht="14.25">
      <c r="H32"/>
      <c r="I32"/>
    </row>
    <row r="33" spans="8:9" ht="14.25">
      <c r="H33"/>
      <c r="I33"/>
    </row>
    <row r="34" spans="8:9" ht="14.25">
      <c r="H34"/>
      <c r="I34"/>
    </row>
    <row r="35" spans="8:9" ht="14.25">
      <c r="H35"/>
      <c r="I35"/>
    </row>
    <row r="36" spans="8:9" ht="14.25">
      <c r="H36"/>
      <c r="I36"/>
    </row>
    <row r="37" spans="8:9" ht="14.25">
      <c r="H37"/>
      <c r="I37"/>
    </row>
    <row r="38" spans="8:9" ht="14.25">
      <c r="H38"/>
      <c r="I38"/>
    </row>
    <row r="39" spans="8:9" ht="14.25">
      <c r="H39"/>
      <c r="I39"/>
    </row>
    <row r="40" spans="8:9" ht="14.25">
      <c r="H40"/>
      <c r="I40"/>
    </row>
    <row r="41" spans="8:9" ht="14.25">
      <c r="H41"/>
      <c r="I41"/>
    </row>
    <row r="42" spans="8:9" ht="14.25">
      <c r="H42"/>
      <c r="I42"/>
    </row>
    <row r="43" spans="8:9" ht="14.25">
      <c r="H43"/>
      <c r="I43"/>
    </row>
    <row r="44" spans="8:9" ht="14.25">
      <c r="H44"/>
      <c r="I44"/>
    </row>
    <row r="45" spans="8:9" ht="14.25">
      <c r="H45"/>
      <c r="I45"/>
    </row>
    <row r="46" spans="8:9" ht="14.25">
      <c r="H46"/>
      <c r="I46"/>
    </row>
    <row r="47" spans="8:9" ht="14.25">
      <c r="H47"/>
      <c r="I47"/>
    </row>
    <row r="48" spans="8:9" ht="14.25">
      <c r="H48"/>
      <c r="I48"/>
    </row>
    <row r="49" spans="8:9" ht="14.25">
      <c r="H49"/>
      <c r="I49"/>
    </row>
    <row r="50" spans="8:9" ht="14.25">
      <c r="H50"/>
      <c r="I50"/>
    </row>
    <row r="51" spans="8:9" ht="14.25">
      <c r="H51"/>
      <c r="I51"/>
    </row>
    <row r="52" spans="8:9" ht="14.25">
      <c r="H52"/>
      <c r="I52"/>
    </row>
    <row r="53" spans="8:9" ht="14.25">
      <c r="H53"/>
      <c r="I53"/>
    </row>
    <row r="54" spans="8:9" ht="14.25">
      <c r="H54"/>
      <c r="I54"/>
    </row>
    <row r="55" spans="8:9" ht="14.25">
      <c r="H55"/>
      <c r="I55"/>
    </row>
    <row r="56" spans="8:9" ht="14.25">
      <c r="H56"/>
      <c r="I56"/>
    </row>
  </sheetData>
  <printOptions/>
  <pageMargins left="0.75" right="0.75" top="1" bottom="1" header="0.4921259845" footer="0.4921259845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ECURIE PANTHERE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MEESSEN</dc:creator>
  <cp:keywords/>
  <dc:description/>
  <cp:lastModifiedBy>CHARLES H  DREZE</cp:lastModifiedBy>
  <cp:lastPrinted>2002-06-02T18:22:12Z</cp:lastPrinted>
  <dcterms:created xsi:type="dcterms:W3CDTF">2001-10-27T06:56:39Z</dcterms:created>
  <dcterms:modified xsi:type="dcterms:W3CDTF">2002-06-02T19:29:50Z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